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0500" windowHeight="5595" tabRatio="935" firstSheet="1" activeTab="1"/>
  </bookViews>
  <sheets>
    <sheet name="Drop-downs" sheetId="13" state="hidden" r:id="rId1"/>
    <sheet name="Total Budget" sheetId="1" r:id="rId2"/>
    <sheet name="CM, HRST &amp; SIS " sheetId="2" r:id="rId3"/>
    <sheet name="Non Medical Transportation" sheetId="20" r:id="rId4"/>
    <sheet name="Residential Habilitation" sheetId="3" r:id="rId5"/>
    <sheet name="Residential Habilitation (2)" sheetId="26" r:id="rId6"/>
    <sheet name="Community Participation-Day" sheetId="5" r:id="rId7"/>
    <sheet name="Community Participation-Day (2)" sheetId="27" r:id="rId8"/>
    <sheet name="Supported Employment (SEP)" sheetId="6" r:id="rId9"/>
    <sheet name="Supported Employment (SEP) (2)" sheetId="28" r:id="rId10"/>
    <sheet name="Community Support Services(CSS)" sheetId="7" r:id="rId11"/>
    <sheet name="Community Support Services (2)" sheetId="29" r:id="rId12"/>
    <sheet name="Wellness-CIS-Ind.G&amp;S-Respite" sheetId="9" r:id="rId13"/>
    <sheet name="Specialty-EMOD-Assist Tech-PERS" sheetId="10" r:id="rId14"/>
    <sheet name="DD Service Definitions WY21-26" sheetId="21" r:id="rId15"/>
    <sheet name="ABD Service Definitions WY21-26" sheetId="23" r:id="rId16"/>
    <sheet name="DD Waiver Rates 9-1-21 FINAL" sheetId="24" r:id="rId17"/>
    <sheet name="ABD Waiver Rates 11-1-21 FINAL" sheetId="25" r:id="rId18"/>
  </sheets>
  <definedNames>
    <definedName name="_3413___504_NF_for_ARS" localSheetId="15">#REF!</definedName>
    <definedName name="_3413___504_NF_for_ARS" localSheetId="17">#REF!</definedName>
    <definedName name="_3413___504_NF_for_ARS" localSheetId="2">#REF!</definedName>
    <definedName name="_3413___504_NF_for_ARS" localSheetId="6">#REF!</definedName>
    <definedName name="_3413___504_NF_for_ARS" localSheetId="7">#REF!</definedName>
    <definedName name="_3413___504_NF_for_ARS" localSheetId="11">#REF!</definedName>
    <definedName name="_3413___504_NF_for_ARS" localSheetId="10">#REF!</definedName>
    <definedName name="_3413___504_NF_for_ARS" localSheetId="14">#REF!</definedName>
    <definedName name="_3413___504_NF_for_ARS" localSheetId="16">#REF!</definedName>
    <definedName name="_3413___504_NF_for_ARS" localSheetId="3">#REF!</definedName>
    <definedName name="_3413___504_NF_for_ARS" localSheetId="4">#REF!</definedName>
    <definedName name="_3413___504_NF_for_ARS" localSheetId="5">#REF!</definedName>
    <definedName name="_3413___504_NF_for_ARS" localSheetId="8">#REF!</definedName>
    <definedName name="_3413___504_NF_for_ARS" localSheetId="9">#REF!</definedName>
    <definedName name="_3413___504_NF_for_ARS" localSheetId="1">#REF!</definedName>
    <definedName name="_3413___504_NF_for_ARS" localSheetId="12">#REF!</definedName>
    <definedName name="_3413___504_NF_for_ARS">#REF!</definedName>
    <definedName name="_xlnm._FilterDatabase" localSheetId="17">'ABD Waiver Rates 11-1-21 FINAL'!$A$17:$I$17</definedName>
    <definedName name="_xlnm._FilterDatabase" localSheetId="16" hidden="1">'DD Waiver Rates 9-1-21 FINAL'!$B$14:$I$97</definedName>
    <definedName name="kkk" localSheetId="15">#REF!</definedName>
    <definedName name="kkk" localSheetId="2">#REF!</definedName>
    <definedName name="kkk" localSheetId="6">#REF!</definedName>
    <definedName name="kkk" localSheetId="7">#REF!</definedName>
    <definedName name="kkk" localSheetId="11">#REF!</definedName>
    <definedName name="kkk" localSheetId="10">#REF!</definedName>
    <definedName name="kkk" localSheetId="14">#REF!</definedName>
    <definedName name="kkk" localSheetId="16">#REF!</definedName>
    <definedName name="kkk" localSheetId="3">#REF!</definedName>
    <definedName name="kkk" localSheetId="4">#REF!</definedName>
    <definedName name="kkk" localSheetId="5">#REF!</definedName>
    <definedName name="kkk" localSheetId="8">#REF!</definedName>
    <definedName name="kkk" localSheetId="9">#REF!</definedName>
    <definedName name="kkk" localSheetId="1">#REF!</definedName>
    <definedName name="kkk" localSheetId="12">#REF!</definedName>
    <definedName name="kkk">#REF!</definedName>
    <definedName name="_xlnm.Print_Area" localSheetId="6">'Community Participation-Day'!$A$1:$O$86</definedName>
    <definedName name="_xlnm.Print_Area" localSheetId="7">'Community Participation-Day (2)'!$A$1:$O$86</definedName>
    <definedName name="_xlnm.Print_Area" localSheetId="11">'Community Support Services (2)'!$A$1:$O$88</definedName>
    <definedName name="_xlnm.Print_Area" localSheetId="10">'Community Support Services(CSS)'!$A$1:$O$88</definedName>
    <definedName name="_xlnm.Print_Area" localSheetId="3">'Non Medical Transportation'!$A$1:$P$33</definedName>
    <definedName name="_xlnm.Print_Area" localSheetId="4">'Residential Habilitation'!$A$1:$O$88</definedName>
    <definedName name="_xlnm.Print_Area" localSheetId="5">'Residential Habilitation (2)'!$A$1:$O$88</definedName>
    <definedName name="_xlnm.Print_Area" localSheetId="13">'Specialty-EMOD-Assist Tech-PERS'!$A$1:$M$54</definedName>
    <definedName name="_xlnm.Print_Area" localSheetId="8">'Supported Employment (SEP)'!$A$1:$O$87</definedName>
    <definedName name="_xlnm.Print_Area" localSheetId="9">'Supported Employment (SEP) (2)'!$A$1:$O$87</definedName>
    <definedName name="_xlnm.Print_Area" localSheetId="1">'Total Budget'!$A$1:$G$40,'Total Budget'!$C$41:$K$74</definedName>
    <definedName name="_xlnm.Print_Area" localSheetId="12">'Wellness-CIS-Ind.G&amp;S-Respite'!$A$1:$M$60</definedName>
    <definedName name="_xlnm.Print_Titles" localSheetId="15">'ABD Service Definitions WY21-26'!$1:$1</definedName>
    <definedName name="_xlnm.Print_Titles" localSheetId="14">'DD Service Definitions WY21-26'!$1:$1</definedName>
    <definedName name="Z_1423E865_95EA_4A7A_A02A_E9DBA1FA2433_.wvu.FilterData" localSheetId="16" hidden="1">'DD Waiver Rates 9-1-21 FINAL'!$B$14:$I$97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3" l="1"/>
  <c r="H30" i="26"/>
  <c r="M42" i="10" l="1"/>
  <c r="O72" i="28"/>
  <c r="M72" i="28"/>
  <c r="M73" i="27"/>
  <c r="O73" i="27"/>
  <c r="O74" i="26"/>
  <c r="O74" i="3"/>
  <c r="M30" i="20"/>
  <c r="O30" i="20"/>
  <c r="E48" i="1" l="1"/>
  <c r="E57" i="1"/>
  <c r="M44" i="5" l="1"/>
  <c r="O72" i="6" l="1"/>
  <c r="M72" i="6"/>
  <c r="O73" i="5"/>
  <c r="M73" i="5"/>
  <c r="O84" i="29" l="1"/>
  <c r="M84" i="29"/>
  <c r="H84" i="29"/>
  <c r="H83" i="29"/>
  <c r="O83" i="29" s="1"/>
  <c r="H82" i="29"/>
  <c r="O82" i="29" s="1"/>
  <c r="O81" i="29"/>
  <c r="H81" i="29"/>
  <c r="M81" i="29" s="1"/>
  <c r="O80" i="29"/>
  <c r="H80" i="29"/>
  <c r="M80" i="29" s="1"/>
  <c r="B76" i="29"/>
  <c r="O75" i="29"/>
  <c r="M75" i="29"/>
  <c r="O74" i="29"/>
  <c r="M74" i="29"/>
  <c r="O73" i="29"/>
  <c r="M73" i="29"/>
  <c r="O72" i="29"/>
  <c r="M72" i="29"/>
  <c r="O71" i="29"/>
  <c r="M71" i="29"/>
  <c r="O70" i="29"/>
  <c r="M70" i="29"/>
  <c r="O69" i="29"/>
  <c r="M69" i="29"/>
  <c r="O68" i="29"/>
  <c r="M68" i="29"/>
  <c r="O67" i="29"/>
  <c r="M67" i="29"/>
  <c r="O66" i="29"/>
  <c r="M66" i="29"/>
  <c r="O65" i="29"/>
  <c r="M65" i="29"/>
  <c r="O64" i="29"/>
  <c r="M64" i="29"/>
  <c r="O63" i="29"/>
  <c r="M63" i="29"/>
  <c r="O56" i="29"/>
  <c r="M56" i="29"/>
  <c r="H56" i="29"/>
  <c r="H55" i="29"/>
  <c r="O55" i="29" s="1"/>
  <c r="H54" i="29"/>
  <c r="O54" i="29" s="1"/>
  <c r="O53" i="29"/>
  <c r="H53" i="29"/>
  <c r="M53" i="29" s="1"/>
  <c r="H52" i="29"/>
  <c r="M52" i="29" s="1"/>
  <c r="H47" i="29"/>
  <c r="O47" i="29" s="1"/>
  <c r="O46" i="29"/>
  <c r="H46" i="29"/>
  <c r="M46" i="29" s="1"/>
  <c r="O45" i="29"/>
  <c r="M45" i="29"/>
  <c r="H45" i="29"/>
  <c r="H44" i="29"/>
  <c r="O44" i="29" s="1"/>
  <c r="H43" i="29"/>
  <c r="O43" i="29" s="1"/>
  <c r="H38" i="29"/>
  <c r="H37" i="29"/>
  <c r="H36" i="29"/>
  <c r="H35" i="29"/>
  <c r="H34" i="29"/>
  <c r="H33" i="29"/>
  <c r="H32" i="29"/>
  <c r="H31" i="29"/>
  <c r="H30" i="29"/>
  <c r="H29" i="29"/>
  <c r="H24" i="29"/>
  <c r="H23" i="29"/>
  <c r="H22" i="29"/>
  <c r="H21" i="29"/>
  <c r="H20" i="29"/>
  <c r="H19" i="29"/>
  <c r="H18" i="29"/>
  <c r="H17" i="29"/>
  <c r="H16" i="29"/>
  <c r="B11" i="29"/>
  <c r="B10" i="29"/>
  <c r="B9" i="29"/>
  <c r="B8" i="29"/>
  <c r="B7" i="29"/>
  <c r="B6" i="29"/>
  <c r="A2" i="29"/>
  <c r="A1" i="29"/>
  <c r="O83" i="28"/>
  <c r="H83" i="28"/>
  <c r="M83" i="28" s="1"/>
  <c r="O82" i="28"/>
  <c r="M82" i="28"/>
  <c r="H82" i="28"/>
  <c r="H81" i="28"/>
  <c r="O81" i="28" s="1"/>
  <c r="H80" i="28"/>
  <c r="O80" i="28" s="1"/>
  <c r="H79" i="28"/>
  <c r="M79" i="28" s="1"/>
  <c r="B74" i="28"/>
  <c r="O73" i="28"/>
  <c r="M73" i="28"/>
  <c r="O71" i="28"/>
  <c r="M71" i="28"/>
  <c r="O70" i="28"/>
  <c r="M70" i="28"/>
  <c r="O69" i="28"/>
  <c r="M69" i="28"/>
  <c r="O68" i="28"/>
  <c r="M68" i="28"/>
  <c r="O67" i="28"/>
  <c r="M67" i="28"/>
  <c r="O66" i="28"/>
  <c r="M66" i="28"/>
  <c r="O65" i="28"/>
  <c r="M65" i="28"/>
  <c r="O64" i="28"/>
  <c r="M64" i="28"/>
  <c r="O63" i="28"/>
  <c r="M63" i="28"/>
  <c r="O62" i="28"/>
  <c r="M62" i="28"/>
  <c r="O61" i="28"/>
  <c r="M61" i="28"/>
  <c r="O54" i="28"/>
  <c r="H54" i="28"/>
  <c r="M54" i="28" s="1"/>
  <c r="O53" i="28"/>
  <c r="M53" i="28"/>
  <c r="H53" i="28"/>
  <c r="H52" i="28"/>
  <c r="O52" i="28" s="1"/>
  <c r="H51" i="28"/>
  <c r="O51" i="28" s="1"/>
  <c r="H50" i="28"/>
  <c r="M50" i="28" s="1"/>
  <c r="H45" i="28"/>
  <c r="O45" i="28" s="1"/>
  <c r="H44" i="28"/>
  <c r="O44" i="28" s="1"/>
  <c r="O43" i="28"/>
  <c r="H43" i="28"/>
  <c r="M43" i="28" s="1"/>
  <c r="O42" i="28"/>
  <c r="M42" i="28"/>
  <c r="H42" i="28"/>
  <c r="H41" i="28"/>
  <c r="H46" i="28" s="1"/>
  <c r="H36" i="28"/>
  <c r="H35" i="28"/>
  <c r="H34" i="28"/>
  <c r="H33" i="28"/>
  <c r="H32" i="28"/>
  <c r="H31" i="28"/>
  <c r="H30" i="28"/>
  <c r="H29" i="28"/>
  <c r="H28" i="28"/>
  <c r="H23" i="28"/>
  <c r="H22" i="28"/>
  <c r="H21" i="28"/>
  <c r="H20" i="28"/>
  <c r="H19" i="28"/>
  <c r="H18" i="28"/>
  <c r="H17" i="28"/>
  <c r="H16" i="28"/>
  <c r="H24" i="28" s="1"/>
  <c r="B11" i="28"/>
  <c r="B10" i="28"/>
  <c r="B9" i="28"/>
  <c r="B8" i="28"/>
  <c r="B7" i="28"/>
  <c r="B6" i="28"/>
  <c r="A2" i="28"/>
  <c r="A1" i="28"/>
  <c r="H83" i="27"/>
  <c r="O83" i="27" s="1"/>
  <c r="O82" i="27"/>
  <c r="H82" i="27"/>
  <c r="M82" i="27" s="1"/>
  <c r="O81" i="27"/>
  <c r="M81" i="27"/>
  <c r="H81" i="27"/>
  <c r="H80" i="27"/>
  <c r="O80" i="27" s="1"/>
  <c r="H79" i="27"/>
  <c r="O79" i="27" s="1"/>
  <c r="O84" i="27" s="1"/>
  <c r="B75" i="27"/>
  <c r="O74" i="27"/>
  <c r="M74" i="27"/>
  <c r="O72" i="27"/>
  <c r="M72" i="27"/>
  <c r="O71" i="27"/>
  <c r="M71" i="27"/>
  <c r="O70" i="27"/>
  <c r="M70" i="27"/>
  <c r="O69" i="27"/>
  <c r="M69" i="27"/>
  <c r="O68" i="27"/>
  <c r="M68" i="27"/>
  <c r="O67" i="27"/>
  <c r="M67" i="27"/>
  <c r="O66" i="27"/>
  <c r="M66" i="27"/>
  <c r="O65" i="27"/>
  <c r="M65" i="27"/>
  <c r="O64" i="27"/>
  <c r="M64" i="27"/>
  <c r="O63" i="27"/>
  <c r="M63" i="27"/>
  <c r="O62" i="27"/>
  <c r="M62" i="27"/>
  <c r="H55" i="27"/>
  <c r="O55" i="27" s="1"/>
  <c r="O54" i="27"/>
  <c r="M54" i="27"/>
  <c r="H54" i="27"/>
  <c r="M53" i="27"/>
  <c r="H53" i="27"/>
  <c r="O53" i="27" s="1"/>
  <c r="H52" i="27"/>
  <c r="O52" i="27" s="1"/>
  <c r="H51" i="27"/>
  <c r="O51" i="27" s="1"/>
  <c r="O56" i="27" s="1"/>
  <c r="M46" i="27"/>
  <c r="H46" i="27"/>
  <c r="O46" i="27" s="1"/>
  <c r="H45" i="27"/>
  <c r="O45" i="27" s="1"/>
  <c r="H44" i="27"/>
  <c r="O44" i="27" s="1"/>
  <c r="O43" i="27"/>
  <c r="M43" i="27"/>
  <c r="H43" i="27"/>
  <c r="H42" i="27"/>
  <c r="H47" i="27" s="1"/>
  <c r="J37" i="27"/>
  <c r="H37" i="27"/>
  <c r="O37" i="27" s="1"/>
  <c r="J36" i="27"/>
  <c r="H36" i="27"/>
  <c r="O36" i="27" s="1"/>
  <c r="J35" i="27"/>
  <c r="H35" i="27"/>
  <c r="O35" i="27" s="1"/>
  <c r="J34" i="27"/>
  <c r="H34" i="27"/>
  <c r="O34" i="27" s="1"/>
  <c r="J33" i="27"/>
  <c r="H33" i="27"/>
  <c r="O33" i="27" s="1"/>
  <c r="J32" i="27"/>
  <c r="H32" i="27"/>
  <c r="O32" i="27" s="1"/>
  <c r="J31" i="27"/>
  <c r="H31" i="27"/>
  <c r="O31" i="27" s="1"/>
  <c r="J30" i="27"/>
  <c r="H30" i="27"/>
  <c r="O30" i="27" s="1"/>
  <c r="H29" i="27"/>
  <c r="H38" i="27" s="1"/>
  <c r="J24" i="27"/>
  <c r="H24" i="27"/>
  <c r="O24" i="27" s="1"/>
  <c r="J23" i="27"/>
  <c r="H23" i="27"/>
  <c r="O23" i="27" s="1"/>
  <c r="J22" i="27"/>
  <c r="H22" i="27"/>
  <c r="O22" i="27" s="1"/>
  <c r="J21" i="27"/>
  <c r="H21" i="27"/>
  <c r="O21" i="27" s="1"/>
  <c r="J20" i="27"/>
  <c r="H20" i="27"/>
  <c r="O20" i="27" s="1"/>
  <c r="J19" i="27"/>
  <c r="H19" i="27"/>
  <c r="O19" i="27" s="1"/>
  <c r="J18" i="27"/>
  <c r="H18" i="27"/>
  <c r="O18" i="27" s="1"/>
  <c r="H17" i="27"/>
  <c r="H25" i="27" s="1"/>
  <c r="B11" i="27"/>
  <c r="B10" i="27"/>
  <c r="B9" i="27"/>
  <c r="B8" i="27"/>
  <c r="B7" i="27"/>
  <c r="B6" i="27"/>
  <c r="A2" i="27"/>
  <c r="A1" i="27"/>
  <c r="H84" i="26"/>
  <c r="O84" i="26" s="1"/>
  <c r="O83" i="26"/>
  <c r="H83" i="26"/>
  <c r="M83" i="26" s="1"/>
  <c r="O82" i="26"/>
  <c r="M82" i="26"/>
  <c r="H82" i="26"/>
  <c r="H81" i="26"/>
  <c r="O81" i="26" s="1"/>
  <c r="H80" i="26"/>
  <c r="O80" i="26" s="1"/>
  <c r="O85" i="26" s="1"/>
  <c r="B76" i="26"/>
  <c r="O75" i="26"/>
  <c r="M75" i="26"/>
  <c r="M74" i="26"/>
  <c r="O73" i="26"/>
  <c r="M73" i="26"/>
  <c r="O72" i="26"/>
  <c r="M72" i="26"/>
  <c r="O71" i="26"/>
  <c r="M71" i="26"/>
  <c r="O70" i="26"/>
  <c r="M70" i="26"/>
  <c r="O69" i="26"/>
  <c r="M69" i="26"/>
  <c r="O68" i="26"/>
  <c r="M68" i="26"/>
  <c r="O67" i="26"/>
  <c r="M67" i="26"/>
  <c r="O66" i="26"/>
  <c r="M66" i="26"/>
  <c r="O65" i="26"/>
  <c r="M65" i="26"/>
  <c r="O64" i="26"/>
  <c r="M64" i="26"/>
  <c r="O63" i="26"/>
  <c r="M63" i="26"/>
  <c r="H56" i="26"/>
  <c r="O56" i="26" s="1"/>
  <c r="O55" i="26"/>
  <c r="H55" i="26"/>
  <c r="M55" i="26" s="1"/>
  <c r="O54" i="26"/>
  <c r="M54" i="26"/>
  <c r="H54" i="26"/>
  <c r="H53" i="26"/>
  <c r="O53" i="26" s="1"/>
  <c r="H52" i="26"/>
  <c r="O47" i="26"/>
  <c r="M47" i="26"/>
  <c r="H47" i="26"/>
  <c r="H46" i="26"/>
  <c r="O46" i="26" s="1"/>
  <c r="H45" i="26"/>
  <c r="O45" i="26" s="1"/>
  <c r="O44" i="26"/>
  <c r="H44" i="26"/>
  <c r="M44" i="26" s="1"/>
  <c r="H43" i="26"/>
  <c r="H48" i="26" s="1"/>
  <c r="J38" i="26"/>
  <c r="M38" i="26" s="1"/>
  <c r="H38" i="26"/>
  <c r="O38" i="26" s="1"/>
  <c r="J37" i="26"/>
  <c r="M37" i="26" s="1"/>
  <c r="H37" i="26"/>
  <c r="O37" i="26" s="1"/>
  <c r="J36" i="26"/>
  <c r="M36" i="26" s="1"/>
  <c r="H36" i="26"/>
  <c r="O36" i="26" s="1"/>
  <c r="J35" i="26"/>
  <c r="M35" i="26" s="1"/>
  <c r="H35" i="26"/>
  <c r="O35" i="26" s="1"/>
  <c r="J34" i="26"/>
  <c r="M34" i="26" s="1"/>
  <c r="H34" i="26"/>
  <c r="O34" i="26" s="1"/>
  <c r="J33" i="26"/>
  <c r="M33" i="26" s="1"/>
  <c r="H33" i="26"/>
  <c r="O33" i="26" s="1"/>
  <c r="J32" i="26"/>
  <c r="M32" i="26" s="1"/>
  <c r="H32" i="26"/>
  <c r="O32" i="26" s="1"/>
  <c r="J31" i="26"/>
  <c r="M31" i="26" s="1"/>
  <c r="H31" i="26"/>
  <c r="O31" i="26" s="1"/>
  <c r="H39" i="26"/>
  <c r="J25" i="26"/>
  <c r="M25" i="26" s="1"/>
  <c r="H25" i="26"/>
  <c r="O25" i="26" s="1"/>
  <c r="H24" i="26"/>
  <c r="O24" i="26" s="1"/>
  <c r="H23" i="26"/>
  <c r="H22" i="26"/>
  <c r="H21" i="26"/>
  <c r="H20" i="26"/>
  <c r="H19" i="26"/>
  <c r="H18" i="26"/>
  <c r="H17" i="26"/>
  <c r="H16" i="26"/>
  <c r="H26" i="26" s="1"/>
  <c r="B11" i="26"/>
  <c r="B10" i="26"/>
  <c r="B9" i="26"/>
  <c r="B8" i="26"/>
  <c r="B7" i="26"/>
  <c r="B6" i="26"/>
  <c r="A2" i="26"/>
  <c r="A1" i="26"/>
  <c r="O52" i="26" l="1"/>
  <c r="O57" i="26" s="1"/>
  <c r="O76" i="29"/>
  <c r="M76" i="29"/>
  <c r="E35" i="1" s="1"/>
  <c r="M74" i="28"/>
  <c r="M75" i="27"/>
  <c r="O75" i="27"/>
  <c r="O76" i="26"/>
  <c r="M76" i="26"/>
  <c r="O85" i="29"/>
  <c r="O52" i="29"/>
  <c r="O57" i="29" s="1"/>
  <c r="O79" i="28"/>
  <c r="O84" i="28" s="1"/>
  <c r="O74" i="28"/>
  <c r="E34" i="1" s="1"/>
  <c r="O50" i="28"/>
  <c r="O55" i="28" s="1"/>
  <c r="M42" i="27"/>
  <c r="J29" i="27"/>
  <c r="J38" i="27" s="1"/>
  <c r="M43" i="26"/>
  <c r="O43" i="26"/>
  <c r="O48" i="26" s="1"/>
  <c r="J17" i="27"/>
  <c r="J25" i="27" s="1"/>
  <c r="J30" i="26"/>
  <c r="M30" i="26" s="1"/>
  <c r="M39" i="26" s="1"/>
  <c r="M32" i="29"/>
  <c r="M36" i="29"/>
  <c r="M85" i="29"/>
  <c r="M19" i="29"/>
  <c r="M23" i="29"/>
  <c r="M31" i="29"/>
  <c r="O48" i="29"/>
  <c r="H48" i="29"/>
  <c r="H25" i="29"/>
  <c r="H39" i="29"/>
  <c r="M44" i="29"/>
  <c r="M55" i="29"/>
  <c r="M83" i="29"/>
  <c r="J16" i="29"/>
  <c r="J17" i="29"/>
  <c r="O17" i="29" s="1"/>
  <c r="J18" i="29"/>
  <c r="O18" i="29" s="1"/>
  <c r="J19" i="29"/>
  <c r="O19" i="29" s="1"/>
  <c r="J20" i="29"/>
  <c r="O20" i="29" s="1"/>
  <c r="J21" i="29"/>
  <c r="O21" i="29" s="1"/>
  <c r="J22" i="29"/>
  <c r="O22" i="29" s="1"/>
  <c r="J23" i="29"/>
  <c r="O23" i="29" s="1"/>
  <c r="J24" i="29"/>
  <c r="O24" i="29" s="1"/>
  <c r="J29" i="29"/>
  <c r="M29" i="29" s="1"/>
  <c r="J30" i="29"/>
  <c r="O30" i="29" s="1"/>
  <c r="J31" i="29"/>
  <c r="O31" i="29" s="1"/>
  <c r="J32" i="29"/>
  <c r="O32" i="29" s="1"/>
  <c r="J33" i="29"/>
  <c r="O33" i="29" s="1"/>
  <c r="J34" i="29"/>
  <c r="O34" i="29" s="1"/>
  <c r="J35" i="29"/>
  <c r="O35" i="29" s="1"/>
  <c r="J36" i="29"/>
  <c r="O36" i="29" s="1"/>
  <c r="J37" i="29"/>
  <c r="O37" i="29" s="1"/>
  <c r="J38" i="29"/>
  <c r="O38" i="29" s="1"/>
  <c r="M43" i="29"/>
  <c r="M47" i="29"/>
  <c r="M54" i="29"/>
  <c r="M57" i="29" s="1"/>
  <c r="H57" i="29"/>
  <c r="M82" i="29"/>
  <c r="H85" i="29"/>
  <c r="H87" i="29" s="1"/>
  <c r="O31" i="28"/>
  <c r="O35" i="28"/>
  <c r="O32" i="28"/>
  <c r="O29" i="28"/>
  <c r="M84" i="28"/>
  <c r="H37" i="28"/>
  <c r="J18" i="28"/>
  <c r="M18" i="28" s="1"/>
  <c r="J20" i="28"/>
  <c r="O20" i="28" s="1"/>
  <c r="J22" i="28"/>
  <c r="M22" i="28" s="1"/>
  <c r="J29" i="28"/>
  <c r="J31" i="28"/>
  <c r="J32" i="28"/>
  <c r="J33" i="28"/>
  <c r="O33" i="28" s="1"/>
  <c r="J35" i="28"/>
  <c r="M45" i="28"/>
  <c r="M52" i="28"/>
  <c r="H55" i="28"/>
  <c r="M81" i="28"/>
  <c r="H84" i="28"/>
  <c r="H86" i="28" s="1"/>
  <c r="M20" i="28"/>
  <c r="M21" i="28"/>
  <c r="M29" i="28"/>
  <c r="M31" i="28"/>
  <c r="M32" i="28"/>
  <c r="M33" i="28"/>
  <c r="M35" i="28"/>
  <c r="O41" i="28"/>
  <c r="O46" i="28" s="1"/>
  <c r="M44" i="28"/>
  <c r="M51" i="28"/>
  <c r="M55" i="28" s="1"/>
  <c r="M80" i="28"/>
  <c r="J16" i="28"/>
  <c r="J17" i="28"/>
  <c r="O17" i="28" s="1"/>
  <c r="J19" i="28"/>
  <c r="O19" i="28" s="1"/>
  <c r="J21" i="28"/>
  <c r="O21" i="28" s="1"/>
  <c r="J23" i="28"/>
  <c r="O23" i="28" s="1"/>
  <c r="J28" i="28"/>
  <c r="O28" i="28" s="1"/>
  <c r="J30" i="28"/>
  <c r="O30" i="28" s="1"/>
  <c r="J34" i="28"/>
  <c r="M34" i="28" s="1"/>
  <c r="J36" i="28"/>
  <c r="O36" i="28" s="1"/>
  <c r="M41" i="28"/>
  <c r="H84" i="27"/>
  <c r="H86" i="27" s="1"/>
  <c r="M18" i="27"/>
  <c r="M19" i="27"/>
  <c r="M20" i="27"/>
  <c r="M21" i="27"/>
  <c r="M22" i="27"/>
  <c r="M23" i="27"/>
  <c r="M24" i="27"/>
  <c r="M30" i="27"/>
  <c r="M31" i="27"/>
  <c r="M32" i="27"/>
  <c r="M33" i="27"/>
  <c r="M34" i="27"/>
  <c r="M35" i="27"/>
  <c r="M36" i="27"/>
  <c r="M37" i="27"/>
  <c r="O42" i="27"/>
  <c r="O47" i="27" s="1"/>
  <c r="M45" i="27"/>
  <c r="M52" i="27"/>
  <c r="M80" i="27"/>
  <c r="H56" i="27"/>
  <c r="H58" i="27" s="1"/>
  <c r="O29" i="27"/>
  <c r="O38" i="27" s="1"/>
  <c r="M44" i="27"/>
  <c r="M51" i="27"/>
  <c r="M55" i="27"/>
  <c r="M79" i="27"/>
  <c r="M83" i="27"/>
  <c r="O20" i="26"/>
  <c r="O17" i="26"/>
  <c r="O19" i="26"/>
  <c r="J39" i="26"/>
  <c r="H57" i="26"/>
  <c r="H85" i="26"/>
  <c r="H87" i="26" s="1"/>
  <c r="J16" i="26"/>
  <c r="M16" i="26" s="1"/>
  <c r="J17" i="26"/>
  <c r="J18" i="26"/>
  <c r="O18" i="26" s="1"/>
  <c r="J19" i="26"/>
  <c r="J20" i="26"/>
  <c r="J21" i="26"/>
  <c r="O21" i="26" s="1"/>
  <c r="J22" i="26"/>
  <c r="O22" i="26" s="1"/>
  <c r="J23" i="26"/>
  <c r="O23" i="26" s="1"/>
  <c r="M24" i="26"/>
  <c r="M46" i="26"/>
  <c r="M53" i="26"/>
  <c r="M81" i="26"/>
  <c r="M17" i="26"/>
  <c r="M18" i="26"/>
  <c r="M19" i="26"/>
  <c r="M20" i="26"/>
  <c r="M21" i="26"/>
  <c r="M22" i="26"/>
  <c r="M23" i="26"/>
  <c r="O30" i="26"/>
  <c r="O39" i="26" s="1"/>
  <c r="M45" i="26"/>
  <c r="M52" i="26"/>
  <c r="M57" i="26" s="1"/>
  <c r="M56" i="26"/>
  <c r="M80" i="26"/>
  <c r="M84" i="26"/>
  <c r="D18" i="10"/>
  <c r="O16" i="26" l="1"/>
  <c r="O26" i="26" s="1"/>
  <c r="M28" i="28"/>
  <c r="M37" i="28" s="1"/>
  <c r="M17" i="28"/>
  <c r="O18" i="28"/>
  <c r="M47" i="27"/>
  <c r="M29" i="27"/>
  <c r="M38" i="27" s="1"/>
  <c r="O17" i="27"/>
  <c r="O25" i="27" s="1"/>
  <c r="M48" i="26"/>
  <c r="M17" i="27"/>
  <c r="M25" i="27" s="1"/>
  <c r="M18" i="29"/>
  <c r="M34" i="29"/>
  <c r="J25" i="29"/>
  <c r="O16" i="29"/>
  <c r="O25" i="29" s="1"/>
  <c r="M30" i="29"/>
  <c r="M37" i="29"/>
  <c r="M17" i="29"/>
  <c r="M24" i="29"/>
  <c r="M38" i="29"/>
  <c r="O29" i="29"/>
  <c r="O39" i="29" s="1"/>
  <c r="J39" i="29"/>
  <c r="M21" i="29"/>
  <c r="M48" i="29"/>
  <c r="M35" i="29"/>
  <c r="M16" i="29"/>
  <c r="M22" i="29"/>
  <c r="M33" i="29"/>
  <c r="M39" i="29" s="1"/>
  <c r="M20" i="29"/>
  <c r="J24" i="28"/>
  <c r="O22" i="28"/>
  <c r="M36" i="28"/>
  <c r="M16" i="28"/>
  <c r="O16" i="28"/>
  <c r="O24" i="28" s="1"/>
  <c r="M23" i="28"/>
  <c r="M19" i="28"/>
  <c r="O34" i="28"/>
  <c r="O37" i="28" s="1"/>
  <c r="M46" i="28"/>
  <c r="J37" i="28"/>
  <c r="M30" i="28"/>
  <c r="M84" i="27"/>
  <c r="M56" i="27"/>
  <c r="J26" i="26"/>
  <c r="H59" i="26" s="1"/>
  <c r="M85" i="26"/>
  <c r="M26" i="26"/>
  <c r="H38" i="9"/>
  <c r="H59" i="29" l="1"/>
  <c r="M25" i="29"/>
  <c r="M24" i="28"/>
  <c r="H57" i="28"/>
  <c r="H35" i="9"/>
  <c r="M35" i="9" s="1"/>
  <c r="H34" i="9"/>
  <c r="K34" i="9" s="1"/>
  <c r="O70" i="7"/>
  <c r="O71" i="7"/>
  <c r="O72" i="7"/>
  <c r="O73" i="7"/>
  <c r="O74" i="7"/>
  <c r="M70" i="7"/>
  <c r="M71" i="7"/>
  <c r="M72" i="7"/>
  <c r="M73" i="7"/>
  <c r="M74" i="7"/>
  <c r="O73" i="3"/>
  <c r="M72" i="3"/>
  <c r="M73" i="3"/>
  <c r="M74" i="3"/>
  <c r="M34" i="9" l="1"/>
  <c r="K35" i="9"/>
  <c r="B76" i="3"/>
  <c r="O31" i="20"/>
  <c r="M31" i="20"/>
  <c r="H31" i="20"/>
  <c r="K45" i="1" l="1"/>
  <c r="M64" i="3" l="1"/>
  <c r="B6" i="2" l="1"/>
  <c r="K53" i="1" l="1"/>
  <c r="K65" i="1" l="1"/>
  <c r="K64" i="1"/>
  <c r="K63" i="1"/>
  <c r="K62" i="1"/>
  <c r="K61" i="1"/>
  <c r="K60" i="1"/>
  <c r="K59" i="1"/>
  <c r="K58" i="1"/>
  <c r="K57" i="1"/>
  <c r="K56" i="1"/>
  <c r="K55" i="1"/>
  <c r="K54" i="1"/>
  <c r="K52" i="1"/>
  <c r="K51" i="1"/>
  <c r="K50" i="1"/>
  <c r="K49" i="1"/>
  <c r="K48" i="1"/>
  <c r="K47" i="1"/>
  <c r="K46" i="1"/>
  <c r="K44" i="1"/>
  <c r="K66" i="1" l="1"/>
  <c r="G68" i="1" s="1"/>
  <c r="D18" i="1"/>
  <c r="A1" i="2" l="1"/>
  <c r="A1" i="7"/>
  <c r="J31" i="6"/>
  <c r="J32" i="6"/>
  <c r="J33" i="6"/>
  <c r="J34" i="6"/>
  <c r="H31" i="6"/>
  <c r="H32" i="6"/>
  <c r="H33" i="6"/>
  <c r="H34" i="6"/>
  <c r="O71" i="6"/>
  <c r="M71" i="6"/>
  <c r="O72" i="5"/>
  <c r="M72" i="5"/>
  <c r="O27" i="20"/>
  <c r="O28" i="20"/>
  <c r="O29" i="20"/>
  <c r="M27" i="20"/>
  <c r="M28" i="20"/>
  <c r="M29" i="20"/>
  <c r="O20" i="20"/>
  <c r="M20" i="20"/>
  <c r="O18" i="3"/>
  <c r="O20" i="3"/>
  <c r="O21" i="3"/>
  <c r="O22" i="3"/>
  <c r="O23" i="3"/>
  <c r="O24" i="3"/>
  <c r="M18" i="3"/>
  <c r="M20" i="3"/>
  <c r="M21" i="3"/>
  <c r="M22" i="3"/>
  <c r="M23" i="3"/>
  <c r="M24" i="3"/>
  <c r="O44" i="3"/>
  <c r="O45" i="3"/>
  <c r="O46" i="3"/>
  <c r="O47" i="3"/>
  <c r="M44" i="3"/>
  <c r="M45" i="3"/>
  <c r="M46" i="3"/>
  <c r="M47" i="3"/>
  <c r="O31" i="3"/>
  <c r="O32" i="3"/>
  <c r="O33" i="3"/>
  <c r="O35" i="3"/>
  <c r="O36" i="3"/>
  <c r="O37" i="3"/>
  <c r="O38" i="3"/>
  <c r="M31" i="3"/>
  <c r="M32" i="3"/>
  <c r="M33" i="3"/>
  <c r="M35" i="3"/>
  <c r="M36" i="3"/>
  <c r="M37" i="3"/>
  <c r="M38" i="3"/>
  <c r="O53" i="3"/>
  <c r="O54" i="3"/>
  <c r="O55" i="3"/>
  <c r="O56" i="3"/>
  <c r="M53" i="3"/>
  <c r="M54" i="3"/>
  <c r="M55" i="3"/>
  <c r="M56" i="3"/>
  <c r="H20" i="3"/>
  <c r="J20" i="3" s="1"/>
  <c r="H21" i="3"/>
  <c r="J21" i="3" s="1"/>
  <c r="H22" i="3"/>
  <c r="J22" i="3" s="1"/>
  <c r="H23" i="3"/>
  <c r="J23" i="3" s="1"/>
  <c r="H24" i="3"/>
  <c r="J31" i="3"/>
  <c r="J32" i="3"/>
  <c r="J33" i="3"/>
  <c r="J35" i="3"/>
  <c r="J36" i="3"/>
  <c r="J37" i="3"/>
  <c r="H33" i="3"/>
  <c r="H34" i="3"/>
  <c r="H35" i="3"/>
  <c r="H36" i="3"/>
  <c r="H37" i="3"/>
  <c r="H38" i="3"/>
  <c r="H31" i="3"/>
  <c r="H32" i="3"/>
  <c r="J34" i="3" l="1"/>
  <c r="H20" i="7"/>
  <c r="H21" i="7"/>
  <c r="H22" i="7"/>
  <c r="H23" i="7"/>
  <c r="H32" i="7"/>
  <c r="J32" i="7" s="1"/>
  <c r="H33" i="7"/>
  <c r="H34" i="7"/>
  <c r="H35" i="7"/>
  <c r="J35" i="7" s="1"/>
  <c r="O35" i="7" s="1"/>
  <c r="H36" i="7"/>
  <c r="J36" i="7" s="1"/>
  <c r="H20" i="6"/>
  <c r="J20" i="6" s="1"/>
  <c r="H21" i="6"/>
  <c r="H22" i="6"/>
  <c r="J22" i="6" s="1"/>
  <c r="O31" i="6"/>
  <c r="O32" i="6"/>
  <c r="O33" i="6"/>
  <c r="O34" i="6"/>
  <c r="M31" i="6"/>
  <c r="M32" i="6"/>
  <c r="M33" i="6"/>
  <c r="M34" i="6"/>
  <c r="J22" i="5"/>
  <c r="H21" i="5"/>
  <c r="H22" i="5"/>
  <c r="H23" i="5"/>
  <c r="J23" i="5" s="1"/>
  <c r="H32" i="5"/>
  <c r="J32" i="5" s="1"/>
  <c r="H33" i="5"/>
  <c r="J33" i="5" s="1"/>
  <c r="H34" i="5"/>
  <c r="H35" i="5"/>
  <c r="J35" i="5" s="1"/>
  <c r="M34" i="3" l="1"/>
  <c r="O34" i="3"/>
  <c r="M22" i="6"/>
  <c r="M20" i="6"/>
  <c r="O22" i="6"/>
  <c r="M22" i="5"/>
  <c r="O35" i="5"/>
  <c r="M35" i="5"/>
  <c r="M33" i="5"/>
  <c r="O33" i="5"/>
  <c r="M32" i="5"/>
  <c r="O32" i="5"/>
  <c r="J34" i="5"/>
  <c r="O34" i="5" s="1"/>
  <c r="J21" i="5"/>
  <c r="M21" i="5" s="1"/>
  <c r="O23" i="5"/>
  <c r="M23" i="5"/>
  <c r="O22" i="5"/>
  <c r="J21" i="6"/>
  <c r="M21" i="6" s="1"/>
  <c r="O20" i="6"/>
  <c r="O36" i="7"/>
  <c r="M36" i="7"/>
  <c r="O32" i="7"/>
  <c r="M32" i="7"/>
  <c r="J21" i="7"/>
  <c r="O21" i="7" s="1"/>
  <c r="J34" i="7"/>
  <c r="O34" i="7" s="1"/>
  <c r="M35" i="7"/>
  <c r="J20" i="7"/>
  <c r="O20" i="7" s="1"/>
  <c r="J33" i="7"/>
  <c r="O33" i="7" s="1"/>
  <c r="J23" i="7"/>
  <c r="O23" i="7" s="1"/>
  <c r="J22" i="7"/>
  <c r="O22" i="7" s="1"/>
  <c r="H20" i="9"/>
  <c r="M22" i="7" l="1"/>
  <c r="M23" i="7"/>
  <c r="M21" i="7"/>
  <c r="M20" i="7"/>
  <c r="M34" i="7"/>
  <c r="O21" i="6"/>
  <c r="M34" i="5"/>
  <c r="O21" i="5"/>
  <c r="M33" i="7"/>
  <c r="E45" i="1"/>
  <c r="H84" i="7" l="1"/>
  <c r="O84" i="7" s="1"/>
  <c r="H83" i="7"/>
  <c r="O83" i="7" s="1"/>
  <c r="H82" i="7"/>
  <c r="O82" i="7" s="1"/>
  <c r="H81" i="7"/>
  <c r="O81" i="7" s="1"/>
  <c r="H80" i="7"/>
  <c r="O80" i="7" s="1"/>
  <c r="H83" i="6"/>
  <c r="O83" i="6" s="1"/>
  <c r="H82" i="6"/>
  <c r="H81" i="6"/>
  <c r="O81" i="6" s="1"/>
  <c r="H80" i="6"/>
  <c r="O80" i="6" s="1"/>
  <c r="H79" i="6"/>
  <c r="O79" i="6" s="1"/>
  <c r="H83" i="5"/>
  <c r="M83" i="5" s="1"/>
  <c r="H82" i="5"/>
  <c r="O82" i="5" s="1"/>
  <c r="H81" i="5"/>
  <c r="O81" i="5" s="1"/>
  <c r="H80" i="5"/>
  <c r="O80" i="5" s="1"/>
  <c r="H79" i="5"/>
  <c r="O79" i="5" s="1"/>
  <c r="H30" i="20"/>
  <c r="H29" i="20"/>
  <c r="H28" i="20"/>
  <c r="H27" i="20"/>
  <c r="H26" i="20"/>
  <c r="M26" i="20" s="1"/>
  <c r="H20" i="20"/>
  <c r="H19" i="20"/>
  <c r="H18" i="20"/>
  <c r="H17" i="20"/>
  <c r="H16" i="20"/>
  <c r="O16" i="20" s="1"/>
  <c r="B11" i="20"/>
  <c r="B10" i="20"/>
  <c r="B9" i="20"/>
  <c r="B8" i="20"/>
  <c r="B7" i="20"/>
  <c r="B6" i="20"/>
  <c r="A2" i="20"/>
  <c r="A1" i="20"/>
  <c r="M80" i="7" l="1"/>
  <c r="M17" i="20"/>
  <c r="O17" i="20"/>
  <c r="M18" i="20"/>
  <c r="O18" i="20"/>
  <c r="H21" i="20"/>
  <c r="H33" i="20" s="1"/>
  <c r="O19" i="20"/>
  <c r="M19" i="20"/>
  <c r="M21" i="20" s="1"/>
  <c r="O83" i="5"/>
  <c r="M81" i="6"/>
  <c r="M80" i="6"/>
  <c r="H84" i="6"/>
  <c r="H86" i="6" s="1"/>
  <c r="M79" i="5"/>
  <c r="M79" i="6"/>
  <c r="H85" i="7"/>
  <c r="H87" i="7" s="1"/>
  <c r="O26" i="20"/>
  <c r="O85" i="7"/>
  <c r="M83" i="7"/>
  <c r="M81" i="7"/>
  <c r="M84" i="7"/>
  <c r="M82" i="7"/>
  <c r="M82" i="6"/>
  <c r="O82" i="6"/>
  <c r="O84" i="6" s="1"/>
  <c r="M83" i="6"/>
  <c r="O84" i="5"/>
  <c r="M80" i="5"/>
  <c r="M82" i="5"/>
  <c r="M81" i="5"/>
  <c r="H84" i="5"/>
  <c r="H86" i="5" s="1"/>
  <c r="M16" i="20"/>
  <c r="O21" i="20" l="1"/>
  <c r="M84" i="6"/>
  <c r="M84" i="5"/>
  <c r="M85" i="7"/>
  <c r="D32" i="1"/>
  <c r="E32" i="1" l="1"/>
  <c r="E46" i="1"/>
  <c r="H84" i="3" l="1"/>
  <c r="M84" i="3" s="1"/>
  <c r="H83" i="3"/>
  <c r="O83" i="3" s="1"/>
  <c r="H82" i="3"/>
  <c r="O82" i="3" s="1"/>
  <c r="H81" i="3"/>
  <c r="M81" i="3" s="1"/>
  <c r="H80" i="3"/>
  <c r="E56" i="1"/>
  <c r="G56" i="1" s="1"/>
  <c r="O80" i="3" l="1"/>
  <c r="O85" i="3" s="1"/>
  <c r="H85" i="3"/>
  <c r="H87" i="3" s="1"/>
  <c r="M80" i="3"/>
  <c r="M85" i="3" s="1"/>
  <c r="M83" i="3"/>
  <c r="O81" i="3"/>
  <c r="O84" i="3"/>
  <c r="M82" i="3"/>
  <c r="E62" i="1" l="1"/>
  <c r="G62" i="1" s="1"/>
  <c r="E63" i="1"/>
  <c r="G63" i="1" s="1"/>
  <c r="B44" i="10"/>
  <c r="B76" i="7"/>
  <c r="B74" i="6"/>
  <c r="B75" i="5"/>
  <c r="H43" i="9" l="1"/>
  <c r="M43" i="9" s="1"/>
  <c r="H44" i="9"/>
  <c r="M44" i="9" s="1"/>
  <c r="H45" i="9"/>
  <c r="K45" i="9" s="1"/>
  <c r="H46" i="9"/>
  <c r="K46" i="9" s="1"/>
  <c r="H47" i="9"/>
  <c r="K47" i="9" s="1"/>
  <c r="H52" i="9"/>
  <c r="H53" i="9"/>
  <c r="K53" i="9" s="1"/>
  <c r="H54" i="9"/>
  <c r="M54" i="9" s="1"/>
  <c r="H55" i="9"/>
  <c r="K55" i="9" s="1"/>
  <c r="H56" i="9"/>
  <c r="M56" i="9" s="1"/>
  <c r="D27" i="1"/>
  <c r="H51" i="10"/>
  <c r="M51" i="10" s="1"/>
  <c r="H50" i="10"/>
  <c r="M50" i="10" s="1"/>
  <c r="H49" i="10"/>
  <c r="M43" i="10"/>
  <c r="K43" i="10"/>
  <c r="K42" i="10"/>
  <c r="M41" i="10"/>
  <c r="K41" i="10"/>
  <c r="M40" i="10"/>
  <c r="K40" i="10"/>
  <c r="A2" i="2"/>
  <c r="E47" i="1"/>
  <c r="G47" i="1" s="1"/>
  <c r="M45" i="9" l="1"/>
  <c r="M47" i="9"/>
  <c r="K44" i="9"/>
  <c r="H52" i="10"/>
  <c r="D28" i="1" s="1"/>
  <c r="K44" i="10"/>
  <c r="M44" i="10"/>
  <c r="M49" i="10"/>
  <c r="M52" i="10" s="1"/>
  <c r="K43" i="9"/>
  <c r="K48" i="9" s="1"/>
  <c r="K56" i="9"/>
  <c r="M55" i="9"/>
  <c r="K54" i="9"/>
  <c r="M53" i="9"/>
  <c r="H57" i="9"/>
  <c r="M52" i="9"/>
  <c r="K52" i="9"/>
  <c r="H48" i="9"/>
  <c r="M46" i="9"/>
  <c r="K50" i="10"/>
  <c r="K51" i="10"/>
  <c r="K49" i="10"/>
  <c r="H59" i="9" l="1"/>
  <c r="M48" i="9"/>
  <c r="K52" i="10"/>
  <c r="E28" i="1" s="1"/>
  <c r="E27" i="1"/>
  <c r="M57" i="9"/>
  <c r="K57" i="9"/>
  <c r="E26" i="1" l="1"/>
  <c r="E65" i="1" l="1"/>
  <c r="G65" i="1" s="1"/>
  <c r="E64" i="1"/>
  <c r="G64" i="1" s="1"/>
  <c r="E61" i="1"/>
  <c r="G61" i="1" s="1"/>
  <c r="E60" i="1"/>
  <c r="G60" i="1" s="1"/>
  <c r="E59" i="1"/>
  <c r="G59" i="1" s="1"/>
  <c r="E58" i="1"/>
  <c r="G58" i="1" s="1"/>
  <c r="G57" i="1"/>
  <c r="E55" i="1"/>
  <c r="G55" i="1" s="1"/>
  <c r="E54" i="1"/>
  <c r="G54" i="1" s="1"/>
  <c r="E53" i="1"/>
  <c r="G53" i="1" s="1"/>
  <c r="E52" i="1"/>
  <c r="G52" i="1" s="1"/>
  <c r="E51" i="1"/>
  <c r="G51" i="1" s="1"/>
  <c r="E50" i="1"/>
  <c r="G50" i="1" s="1"/>
  <c r="E49" i="1"/>
  <c r="G49" i="1" s="1"/>
  <c r="G48" i="1"/>
  <c r="G46" i="1"/>
  <c r="G45" i="1"/>
  <c r="G66" i="1" l="1"/>
  <c r="G69" i="1" s="1"/>
  <c r="O75" i="7" l="1"/>
  <c r="M75" i="7"/>
  <c r="O69" i="7"/>
  <c r="M69" i="7"/>
  <c r="O68" i="7"/>
  <c r="M68" i="7"/>
  <c r="O67" i="7"/>
  <c r="M67" i="7"/>
  <c r="O66" i="7"/>
  <c r="M66" i="7"/>
  <c r="O65" i="7"/>
  <c r="M65" i="7"/>
  <c r="O64" i="7"/>
  <c r="M64" i="7"/>
  <c r="O63" i="7"/>
  <c r="M63" i="7"/>
  <c r="H56" i="7"/>
  <c r="H55" i="7"/>
  <c r="O55" i="7" s="1"/>
  <c r="H54" i="7"/>
  <c r="O54" i="7" s="1"/>
  <c r="H53" i="7"/>
  <c r="O53" i="7" s="1"/>
  <c r="H52" i="7"/>
  <c r="M52" i="7" s="1"/>
  <c r="H47" i="7"/>
  <c r="M47" i="7" s="1"/>
  <c r="H46" i="7"/>
  <c r="O46" i="7" s="1"/>
  <c r="H45" i="7"/>
  <c r="O45" i="7" s="1"/>
  <c r="H44" i="7"/>
  <c r="O44" i="7" s="1"/>
  <c r="H43" i="7"/>
  <c r="H38" i="7"/>
  <c r="H37" i="7"/>
  <c r="H31" i="7"/>
  <c r="H30" i="7"/>
  <c r="H29" i="7"/>
  <c r="H24" i="7"/>
  <c r="H19" i="7"/>
  <c r="H18" i="7"/>
  <c r="H17" i="7"/>
  <c r="H16" i="7"/>
  <c r="B11" i="7"/>
  <c r="B10" i="7"/>
  <c r="B9" i="7"/>
  <c r="B8" i="7"/>
  <c r="B7" i="7"/>
  <c r="B6" i="7"/>
  <c r="A2" i="7"/>
  <c r="O73" i="6"/>
  <c r="M73" i="6"/>
  <c r="O70" i="6"/>
  <c r="M70" i="6"/>
  <c r="O69" i="6"/>
  <c r="M69" i="6"/>
  <c r="O68" i="6"/>
  <c r="M68" i="6"/>
  <c r="O67" i="6"/>
  <c r="M67" i="6"/>
  <c r="O66" i="6"/>
  <c r="M66" i="6"/>
  <c r="O65" i="6"/>
  <c r="M65" i="6"/>
  <c r="O64" i="6"/>
  <c r="M64" i="6"/>
  <c r="O63" i="6"/>
  <c r="M63" i="6"/>
  <c r="O62" i="6"/>
  <c r="M62" i="6"/>
  <c r="O61" i="6"/>
  <c r="M61" i="6"/>
  <c r="H54" i="6"/>
  <c r="M54" i="6" s="1"/>
  <c r="H53" i="6"/>
  <c r="O53" i="6" s="1"/>
  <c r="H52" i="6"/>
  <c r="O52" i="6" s="1"/>
  <c r="H51" i="6"/>
  <c r="O51" i="6" s="1"/>
  <c r="H50" i="6"/>
  <c r="O50" i="6" s="1"/>
  <c r="H45" i="6"/>
  <c r="O45" i="6" s="1"/>
  <c r="H44" i="6"/>
  <c r="M44" i="6" s="1"/>
  <c r="H43" i="6"/>
  <c r="M43" i="6" s="1"/>
  <c r="H42" i="6"/>
  <c r="M42" i="6" s="1"/>
  <c r="H41" i="6"/>
  <c r="H36" i="6"/>
  <c r="J36" i="6" s="1"/>
  <c r="H35" i="6"/>
  <c r="H30" i="6"/>
  <c r="J30" i="6" s="1"/>
  <c r="H29" i="6"/>
  <c r="H28" i="6"/>
  <c r="J28" i="6" s="1"/>
  <c r="H23" i="6"/>
  <c r="J23" i="6" s="1"/>
  <c r="H19" i="6"/>
  <c r="H18" i="6"/>
  <c r="J18" i="6" s="1"/>
  <c r="H17" i="6"/>
  <c r="J17" i="6" s="1"/>
  <c r="M17" i="6" s="1"/>
  <c r="H16" i="6"/>
  <c r="J16" i="6" s="1"/>
  <c r="B11" i="6"/>
  <c r="B10" i="6"/>
  <c r="B9" i="6"/>
  <c r="B8" i="6"/>
  <c r="B7" i="6"/>
  <c r="B6" i="6"/>
  <c r="A2" i="6"/>
  <c r="A1" i="6"/>
  <c r="O74" i="5"/>
  <c r="M74" i="5"/>
  <c r="O71" i="5"/>
  <c r="M71" i="5"/>
  <c r="O70" i="5"/>
  <c r="M70" i="5"/>
  <c r="O69" i="5"/>
  <c r="M69" i="5"/>
  <c r="O68" i="5"/>
  <c r="M68" i="5"/>
  <c r="O67" i="5"/>
  <c r="M67" i="5"/>
  <c r="O66" i="5"/>
  <c r="M66" i="5"/>
  <c r="O65" i="5"/>
  <c r="M65" i="5"/>
  <c r="O64" i="5"/>
  <c r="M64" i="5"/>
  <c r="O63" i="5"/>
  <c r="M63" i="5"/>
  <c r="O62" i="5"/>
  <c r="M62" i="5"/>
  <c r="H55" i="5"/>
  <c r="O55" i="5" s="1"/>
  <c r="H54" i="5"/>
  <c r="O54" i="5" s="1"/>
  <c r="H53" i="5"/>
  <c r="M53" i="5" s="1"/>
  <c r="H52" i="5"/>
  <c r="O52" i="5" s="1"/>
  <c r="H51" i="5"/>
  <c r="M51" i="5" s="1"/>
  <c r="H46" i="5"/>
  <c r="O46" i="5" s="1"/>
  <c r="H45" i="5"/>
  <c r="H44" i="5"/>
  <c r="O44" i="5" s="1"/>
  <c r="H43" i="5"/>
  <c r="M43" i="5" s="1"/>
  <c r="H42" i="5"/>
  <c r="O42" i="5" s="1"/>
  <c r="H37" i="5"/>
  <c r="J37" i="5" s="1"/>
  <c r="H36" i="5"/>
  <c r="J36" i="5" s="1"/>
  <c r="H31" i="5"/>
  <c r="H30" i="5"/>
  <c r="J30" i="5" s="1"/>
  <c r="H29" i="5"/>
  <c r="J29" i="5" s="1"/>
  <c r="H24" i="5"/>
  <c r="H20" i="5"/>
  <c r="J20" i="5" s="1"/>
  <c r="H19" i="5"/>
  <c r="H18" i="5"/>
  <c r="J18" i="5" s="1"/>
  <c r="H17" i="5"/>
  <c r="B11" i="5"/>
  <c r="B10" i="5"/>
  <c r="B9" i="5"/>
  <c r="B8" i="5"/>
  <c r="B7" i="5"/>
  <c r="B6" i="5"/>
  <c r="A2" i="5"/>
  <c r="A1" i="5"/>
  <c r="M43" i="7" l="1"/>
  <c r="O43" i="7"/>
  <c r="O75" i="5"/>
  <c r="O76" i="7"/>
  <c r="M50" i="6"/>
  <c r="M74" i="6"/>
  <c r="M75" i="5"/>
  <c r="E33" i="1" s="1"/>
  <c r="H46" i="6"/>
  <c r="O74" i="6"/>
  <c r="M76" i="7"/>
  <c r="M54" i="7"/>
  <c r="O47" i="7"/>
  <c r="O48" i="7" s="1"/>
  <c r="O52" i="7"/>
  <c r="M55" i="7"/>
  <c r="H57" i="7"/>
  <c r="M44" i="7"/>
  <c r="M53" i="7"/>
  <c r="H25" i="7"/>
  <c r="O43" i="6"/>
  <c r="M51" i="6"/>
  <c r="J35" i="6"/>
  <c r="M35" i="6" s="1"/>
  <c r="O44" i="6"/>
  <c r="J19" i="6"/>
  <c r="M19" i="6" s="1"/>
  <c r="O54" i="6"/>
  <c r="O55" i="6" s="1"/>
  <c r="O17" i="6"/>
  <c r="J29" i="6"/>
  <c r="M29" i="6" s="1"/>
  <c r="J16" i="7"/>
  <c r="M16" i="7" s="1"/>
  <c r="J18" i="7"/>
  <c r="O18" i="7" s="1"/>
  <c r="J24" i="7"/>
  <c r="O24" i="7" s="1"/>
  <c r="J29" i="7"/>
  <c r="J31" i="7"/>
  <c r="M31" i="7" s="1"/>
  <c r="J38" i="7"/>
  <c r="O38" i="7" s="1"/>
  <c r="M45" i="7"/>
  <c r="H48" i="7"/>
  <c r="M56" i="7"/>
  <c r="M18" i="7"/>
  <c r="O56" i="7"/>
  <c r="H39" i="7"/>
  <c r="M46" i="7"/>
  <c r="J17" i="7"/>
  <c r="M17" i="7" s="1"/>
  <c r="J19" i="7"/>
  <c r="M19" i="7" s="1"/>
  <c r="J30" i="7"/>
  <c r="M30" i="7" s="1"/>
  <c r="J37" i="7"/>
  <c r="M37" i="7" s="1"/>
  <c r="M30" i="6"/>
  <c r="O30" i="6"/>
  <c r="O18" i="6"/>
  <c r="M18" i="6"/>
  <c r="O36" i="6"/>
  <c r="M36" i="6"/>
  <c r="M23" i="6"/>
  <c r="O23" i="6"/>
  <c r="M28" i="6"/>
  <c r="O28" i="6"/>
  <c r="M16" i="6"/>
  <c r="O16" i="6"/>
  <c r="M52" i="6"/>
  <c r="H55" i="6"/>
  <c r="M41" i="6"/>
  <c r="H24" i="6"/>
  <c r="O41" i="6"/>
  <c r="M53" i="6"/>
  <c r="O42" i="6"/>
  <c r="M45" i="6"/>
  <c r="H37" i="6"/>
  <c r="O51" i="5"/>
  <c r="O53" i="5"/>
  <c r="J31" i="5"/>
  <c r="M31" i="5" s="1"/>
  <c r="M42" i="5"/>
  <c r="M54" i="5"/>
  <c r="J17" i="5"/>
  <c r="O17" i="5" s="1"/>
  <c r="J24" i="5"/>
  <c r="O24" i="5" s="1"/>
  <c r="O43" i="5"/>
  <c r="H56" i="5"/>
  <c r="H47" i="5"/>
  <c r="M29" i="5"/>
  <c r="M37" i="5"/>
  <c r="M55" i="5"/>
  <c r="J19" i="5"/>
  <c r="O19" i="5" s="1"/>
  <c r="O29" i="5"/>
  <c r="O37" i="5"/>
  <c r="O20" i="5"/>
  <c r="M20" i="5"/>
  <c r="O30" i="5"/>
  <c r="M30" i="5"/>
  <c r="O36" i="5"/>
  <c r="M36" i="5"/>
  <c r="O18" i="5"/>
  <c r="M18" i="5"/>
  <c r="H25" i="5"/>
  <c r="M45" i="5"/>
  <c r="O45" i="5"/>
  <c r="M46" i="5"/>
  <c r="H38" i="5"/>
  <c r="M52" i="5"/>
  <c r="M56" i="5" s="1"/>
  <c r="M24" i="7" l="1"/>
  <c r="O47" i="5"/>
  <c r="M24" i="6"/>
  <c r="M38" i="5"/>
  <c r="M57" i="7"/>
  <c r="O46" i="6"/>
  <c r="M37" i="6"/>
  <c r="O19" i="7"/>
  <c r="O57" i="7"/>
  <c r="M55" i="6"/>
  <c r="O25" i="5"/>
  <c r="J37" i="6"/>
  <c r="M46" i="6"/>
  <c r="M47" i="5"/>
  <c r="O56" i="5"/>
  <c r="M25" i="7"/>
  <c r="M48" i="7"/>
  <c r="M38" i="7"/>
  <c r="J39" i="7"/>
  <c r="O31" i="7"/>
  <c r="O30" i="7"/>
  <c r="O29" i="6"/>
  <c r="O19" i="6"/>
  <c r="O24" i="6" s="1"/>
  <c r="J24" i="6"/>
  <c r="O35" i="6"/>
  <c r="J38" i="5"/>
  <c r="O31" i="5"/>
  <c r="O38" i="5" s="1"/>
  <c r="O16" i="7"/>
  <c r="O17" i="7"/>
  <c r="J25" i="7"/>
  <c r="M29" i="7"/>
  <c r="O29" i="7"/>
  <c r="O37" i="7"/>
  <c r="J25" i="5"/>
  <c r="M24" i="5"/>
  <c r="M19" i="5"/>
  <c r="M17" i="5"/>
  <c r="H57" i="6" l="1"/>
  <c r="D34" i="1" s="1"/>
  <c r="H58" i="5"/>
  <c r="D33" i="1" s="1"/>
  <c r="M39" i="7"/>
  <c r="H59" i="7"/>
  <c r="D35" i="1" s="1"/>
  <c r="O37" i="6"/>
  <c r="M25" i="5"/>
  <c r="O39" i="7"/>
  <c r="O25" i="7"/>
  <c r="A2" i="10"/>
  <c r="A1" i="10"/>
  <c r="A2" i="9"/>
  <c r="A1" i="9"/>
  <c r="A2" i="3"/>
  <c r="A1" i="3"/>
  <c r="F35" i="1" l="1"/>
  <c r="F34" i="1"/>
  <c r="F33" i="1"/>
  <c r="O72" i="3"/>
  <c r="O71" i="3"/>
  <c r="M71" i="3"/>
  <c r="O70" i="3"/>
  <c r="M70" i="3"/>
  <c r="O69" i="3"/>
  <c r="M69" i="3"/>
  <c r="O68" i="3"/>
  <c r="M68" i="3"/>
  <c r="O67" i="3"/>
  <c r="M67" i="3"/>
  <c r="O66" i="3"/>
  <c r="M66" i="3"/>
  <c r="O65" i="3"/>
  <c r="M65" i="3"/>
  <c r="O64" i="3"/>
  <c r="O63" i="3"/>
  <c r="M63" i="3"/>
  <c r="B11" i="10" l="1"/>
  <c r="B11" i="9" l="1"/>
  <c r="B11" i="3"/>
  <c r="B11" i="2"/>
  <c r="O75" i="3" l="1"/>
  <c r="O76" i="3" s="1"/>
  <c r="M75" i="3"/>
  <c r="M76" i="3" s="1"/>
  <c r="F32" i="1" l="1"/>
  <c r="H47" i="3" l="1"/>
  <c r="M20" i="9" l="1"/>
  <c r="K20" i="9"/>
  <c r="H16" i="10" l="1"/>
  <c r="H36" i="9"/>
  <c r="H25" i="9"/>
  <c r="H17" i="9"/>
  <c r="H18" i="9"/>
  <c r="H19" i="9"/>
  <c r="H16" i="9"/>
  <c r="H16" i="3"/>
  <c r="J16" i="3" s="1"/>
  <c r="E20" i="2"/>
  <c r="E24" i="2"/>
  <c r="E25" i="2" s="1"/>
  <c r="D17" i="1" s="1"/>
  <c r="E21" i="2" l="1"/>
  <c r="D16" i="1" s="1"/>
  <c r="M19" i="9"/>
  <c r="K19" i="9"/>
  <c r="K18" i="9"/>
  <c r="M18" i="9"/>
  <c r="M36" i="9"/>
  <c r="M38" i="9" s="1"/>
  <c r="K36" i="9"/>
  <c r="K38" i="9" s="1"/>
  <c r="K17" i="9"/>
  <c r="M17" i="9"/>
  <c r="M16" i="3"/>
  <c r="K25" i="9"/>
  <c r="M25" i="9"/>
  <c r="M16" i="9"/>
  <c r="K16" i="9"/>
  <c r="H21" i="9"/>
  <c r="F27" i="10"/>
  <c r="F28" i="10"/>
  <c r="F29" i="10"/>
  <c r="F30" i="10"/>
  <c r="F31" i="10"/>
  <c r="B10" i="10"/>
  <c r="B9" i="10"/>
  <c r="B8" i="10"/>
  <c r="B7" i="10"/>
  <c r="B6" i="10"/>
  <c r="B10" i="9"/>
  <c r="B9" i="9"/>
  <c r="B8" i="9"/>
  <c r="B7" i="9"/>
  <c r="B6" i="9"/>
  <c r="B10" i="3"/>
  <c r="B9" i="3"/>
  <c r="B8" i="3"/>
  <c r="B7" i="3"/>
  <c r="B6" i="3"/>
  <c r="B10" i="2"/>
  <c r="B9" i="2"/>
  <c r="B8" i="2"/>
  <c r="B7" i="2"/>
  <c r="M21" i="9" l="1"/>
  <c r="K21" i="9"/>
  <c r="F32" i="10"/>
  <c r="O16" i="3"/>
  <c r="F28" i="1"/>
  <c r="E31" i="1" l="1"/>
  <c r="D31" i="1"/>
  <c r="F31" i="1" l="1"/>
  <c r="H37" i="9"/>
  <c r="H29" i="9"/>
  <c r="H28" i="9"/>
  <c r="H27" i="9"/>
  <c r="H26" i="9"/>
  <c r="M26" i="9" l="1"/>
  <c r="K26" i="9"/>
  <c r="M27" i="9"/>
  <c r="K27" i="9"/>
  <c r="M28" i="9"/>
  <c r="K28" i="9"/>
  <c r="M29" i="9"/>
  <c r="K29" i="9"/>
  <c r="M37" i="9"/>
  <c r="K37" i="9"/>
  <c r="H30" i="9"/>
  <c r="D30" i="1" s="1"/>
  <c r="K30" i="9" l="1"/>
  <c r="M30" i="9"/>
  <c r="E29" i="1"/>
  <c r="D29" i="1"/>
  <c r="H39" i="3"/>
  <c r="F29" i="1" l="1"/>
  <c r="E30" i="1"/>
  <c r="F30" i="1" s="1"/>
  <c r="J30" i="3"/>
  <c r="E15" i="2"/>
  <c r="O30" i="3" l="1"/>
  <c r="O39" i="3" s="1"/>
  <c r="J39" i="3"/>
  <c r="M30" i="3"/>
  <c r="M39" i="3" s="1"/>
  <c r="F27" i="1"/>
  <c r="H56" i="3"/>
  <c r="H55" i="3"/>
  <c r="H54" i="3"/>
  <c r="H53" i="3"/>
  <c r="H52" i="3"/>
  <c r="H57" i="3" s="1"/>
  <c r="H46" i="3"/>
  <c r="H45" i="3"/>
  <c r="H44" i="3"/>
  <c r="H43" i="3"/>
  <c r="H48" i="3" s="1"/>
  <c r="H25" i="3"/>
  <c r="H19" i="3"/>
  <c r="H18" i="3"/>
  <c r="H17" i="3"/>
  <c r="E16" i="2"/>
  <c r="E17" i="2" s="1"/>
  <c r="H26" i="3" l="1"/>
  <c r="D15" i="1"/>
  <c r="M52" i="3"/>
  <c r="M57" i="3" s="1"/>
  <c r="O52" i="3"/>
  <c r="O57" i="3" s="1"/>
  <c r="J38" i="3"/>
  <c r="J19" i="3"/>
  <c r="M19" i="3" s="1"/>
  <c r="J25" i="3"/>
  <c r="J17" i="3"/>
  <c r="J18" i="3"/>
  <c r="M43" i="3"/>
  <c r="M48" i="3" s="1"/>
  <c r="O43" i="3"/>
  <c r="O48" i="3" s="1"/>
  <c r="J26" i="3" l="1"/>
  <c r="H59" i="3" s="1"/>
  <c r="D25" i="1" s="1"/>
  <c r="O19" i="3"/>
  <c r="O17" i="3"/>
  <c r="O26" i="3" s="1"/>
  <c r="M17" i="3"/>
  <c r="M26" i="3" s="1"/>
  <c r="M25" i="3"/>
  <c r="O25" i="3"/>
  <c r="D26" i="1"/>
  <c r="F26" i="1" s="1"/>
  <c r="E25" i="1" l="1"/>
  <c r="E36" i="1" s="1"/>
  <c r="G73" i="1" s="1"/>
  <c r="H21" i="10"/>
  <c r="F21" i="10"/>
  <c r="D21" i="10"/>
  <c r="H20" i="10"/>
  <c r="F20" i="10"/>
  <c r="D20" i="10"/>
  <c r="H19" i="10"/>
  <c r="F19" i="10"/>
  <c r="D19" i="10"/>
  <c r="H18" i="10"/>
  <c r="F18" i="10"/>
  <c r="H17" i="10"/>
  <c r="F17" i="10"/>
  <c r="D17" i="10"/>
  <c r="F16" i="10"/>
  <c r="D16" i="10"/>
  <c r="D36" i="1" l="1"/>
  <c r="F25" i="1"/>
  <c r="H22" i="10"/>
  <c r="D19" i="1" s="1"/>
  <c r="D20" i="1" s="1"/>
  <c r="F36" i="1" l="1"/>
  <c r="F38" i="1" s="1"/>
  <c r="G74" i="1" s="1"/>
  <c r="F40" i="1" l="1"/>
</calcChain>
</file>

<file path=xl/sharedStrings.xml><?xml version="1.0" encoding="utf-8"?>
<sst xmlns="http://schemas.openxmlformats.org/spreadsheetml/2006/main" count="3401" uniqueCount="746">
  <si>
    <t>AA</t>
  </si>
  <si>
    <t>Vendor</t>
  </si>
  <si>
    <t>Drop Down Lists for IHS Services</t>
  </si>
  <si>
    <t>R2 - Pathways</t>
  </si>
  <si>
    <t>R3 - LRCS</t>
  </si>
  <si>
    <t>R1 - NHS</t>
  </si>
  <si>
    <t>R4 - Community Bridges</t>
  </si>
  <si>
    <t>R5 - Monadnock</t>
  </si>
  <si>
    <t>R6 - Gateways</t>
  </si>
  <si>
    <t>R8 - One Sky</t>
  </si>
  <si>
    <t>R9 - Community Partners</t>
  </si>
  <si>
    <t>R10 - Community Crossroads</t>
  </si>
  <si>
    <t>Service Provider</t>
  </si>
  <si>
    <t>G0156 - Home Health Aide - Hospital</t>
  </si>
  <si>
    <t>Environmental Modification Services  - Home Smoke Detector</t>
  </si>
  <si>
    <t>Environmental Modification Services  - Home  - Window</t>
  </si>
  <si>
    <t>Environmental Modification Services - Security System</t>
  </si>
  <si>
    <t>Assistive Technology (items/services otherwise not covered by the NH State Plan)</t>
  </si>
  <si>
    <t>Environmental Modification Services - Vehicle</t>
  </si>
  <si>
    <t>Proc Code</t>
  </si>
  <si>
    <t>Mod 1</t>
  </si>
  <si>
    <t>Mod 2</t>
  </si>
  <si>
    <t>Mod 3</t>
  </si>
  <si>
    <t>Mod 4</t>
  </si>
  <si>
    <t>G0156</t>
  </si>
  <si>
    <t>SE</t>
  </si>
  <si>
    <t>U9</t>
  </si>
  <si>
    <t>H2016</t>
  </si>
  <si>
    <t>S5161</t>
  </si>
  <si>
    <t>U1</t>
  </si>
  <si>
    <t>S5165</t>
  </si>
  <si>
    <t>U2</t>
  </si>
  <si>
    <t>U4</t>
  </si>
  <si>
    <t>T2002</t>
  </si>
  <si>
    <t>T2025</t>
  </si>
  <si>
    <t>U3</t>
  </si>
  <si>
    <t>U8</t>
  </si>
  <si>
    <t>T2035</t>
  </si>
  <si>
    <t>T2039</t>
  </si>
  <si>
    <t>U5</t>
  </si>
  <si>
    <t>Unit</t>
  </si>
  <si>
    <t>15 min</t>
  </si>
  <si>
    <t>Ind. Det.</t>
  </si>
  <si>
    <t>Per Month</t>
  </si>
  <si>
    <t>Per Trip</t>
  </si>
  <si>
    <t>hour</t>
  </si>
  <si>
    <t>Hours per week</t>
  </si>
  <si>
    <t>Frequency Description</t>
  </si>
  <si>
    <t>Daily</t>
  </si>
  <si>
    <t>Days per week</t>
  </si>
  <si>
    <t>Monthly</t>
  </si>
  <si>
    <t>Rate</t>
  </si>
  <si>
    <t>Proc Code Description</t>
  </si>
  <si>
    <r>
      <rPr>
        <b/>
        <sz val="11"/>
        <color theme="1"/>
        <rFont val="Calibri"/>
        <family val="2"/>
        <scheme val="minor"/>
      </rPr>
      <t>Mod 1</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</si>
  <si>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2</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</si>
  <si>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3</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</si>
  <si>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Mod 4</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</si>
  <si>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Unit</t>
    </r>
    <r>
      <rPr>
        <sz val="11"/>
        <color theme="1"/>
        <rFont val="Calibri"/>
        <family val="2"/>
        <scheme val="minor"/>
      </rPr>
      <t xml:space="preserve">
</t>
    </r>
    <r>
      <rPr>
        <i/>
        <sz val="10"/>
        <color theme="1"/>
        <rFont val="Calibri"/>
        <family val="2"/>
        <scheme val="minor"/>
      </rPr>
      <t>dropdown</t>
    </r>
  </si>
  <si>
    <r>
      <rPr>
        <b/>
        <sz val="11"/>
        <color theme="1"/>
        <rFont val="Calibri"/>
        <family val="2"/>
        <scheme val="minor"/>
      </rPr>
      <t>Rate</t>
    </r>
    <r>
      <rPr>
        <sz val="11"/>
        <color theme="1"/>
        <rFont val="Calibri"/>
        <family val="2"/>
        <scheme val="minor"/>
      </rPr>
      <t xml:space="preserve">
</t>
    </r>
    <r>
      <rPr>
        <i/>
        <sz val="10"/>
        <color theme="1"/>
        <rFont val="Calibri"/>
        <family val="2"/>
        <scheme val="minor"/>
      </rPr>
      <t>dropdown</t>
    </r>
  </si>
  <si>
    <t>Contracted With</t>
  </si>
  <si>
    <t>Family Member</t>
  </si>
  <si>
    <t>FME</t>
  </si>
  <si>
    <t>Line Item Budget Annualized</t>
  </si>
  <si>
    <t>Vacancy Factor</t>
  </si>
  <si>
    <t>Int. Det.</t>
  </si>
  <si>
    <t>Per Unit</t>
  </si>
  <si>
    <t>Individual:</t>
  </si>
  <si>
    <t>--------------</t>
  </si>
  <si>
    <t>Description</t>
  </si>
  <si>
    <t>pick Frequency</t>
  </si>
  <si>
    <t>Enter the # of units or hours in Col E</t>
  </si>
  <si>
    <t xml:space="preserve"> Enter the # of days, weeks, months, etc in Col G</t>
  </si>
  <si>
    <t>total</t>
  </si>
  <si>
    <t>Family Staff</t>
  </si>
  <si>
    <t>Benefit rate</t>
  </si>
  <si>
    <t>Benefit Expense</t>
  </si>
  <si>
    <t>Family staff</t>
  </si>
  <si>
    <t>Weekly</t>
  </si>
  <si>
    <t>Total</t>
  </si>
  <si>
    <t>----------</t>
  </si>
  <si>
    <t xml:space="preserve">Non-Family provider </t>
  </si>
  <si>
    <t xml:space="preserve">Family as Provider </t>
  </si>
  <si>
    <t>Respite</t>
  </si>
  <si>
    <t>Service coordination</t>
  </si>
  <si>
    <t>Individual Goods and Services</t>
  </si>
  <si>
    <t>CAP of $1,500 per year</t>
  </si>
  <si>
    <t>Community Integration Services</t>
  </si>
  <si>
    <t>Personal Emergency Response Systems (PERS)</t>
  </si>
  <si>
    <t>Total transportation cost is capped at $5,000</t>
  </si>
  <si>
    <t>EMOD - Home Smoke Detector</t>
  </si>
  <si>
    <t>EMOD - Home Window</t>
  </si>
  <si>
    <t>EMOD - Home Security System</t>
  </si>
  <si>
    <t>EMOD - Vehicle</t>
  </si>
  <si>
    <t>Fencing is capped at $2,500</t>
  </si>
  <si>
    <t>EMOD is capped at $15,000 every 5 years.</t>
  </si>
  <si>
    <t>Environmental modifications costing $5000 of more require two quotes</t>
  </si>
  <si>
    <t>Annually</t>
  </si>
  <si>
    <t>Wellness Coaching</t>
  </si>
  <si>
    <t>Max 100 Hours per year.</t>
  </si>
  <si>
    <t>Medicaid ID:</t>
  </si>
  <si>
    <t>Duck #:</t>
  </si>
  <si>
    <t>Prepared by:</t>
  </si>
  <si>
    <t>Assistive Technology</t>
  </si>
  <si>
    <t>Non-Medical Transportation</t>
  </si>
  <si>
    <t>Budget</t>
  </si>
  <si>
    <t>Service Description</t>
  </si>
  <si>
    <t>U7</t>
  </si>
  <si>
    <t>Each</t>
  </si>
  <si>
    <t>Services - Family Friendly</t>
  </si>
  <si>
    <t>EMOD - Home - Window</t>
  </si>
  <si>
    <t>EMOD - Home - Smoke Detector</t>
  </si>
  <si>
    <t>EMOD - Security System</t>
  </si>
  <si>
    <t>Supports Intensity Scale (SIS)</t>
  </si>
  <si>
    <t>Health Risk Screening Tool (HRST)</t>
  </si>
  <si>
    <t>Case Management/Service Coordination</t>
  </si>
  <si>
    <t xml:space="preserve"> </t>
  </si>
  <si>
    <t>HRST</t>
  </si>
  <si>
    <t>SIS</t>
  </si>
  <si>
    <t># of months</t>
  </si>
  <si>
    <t>Provider</t>
  </si>
  <si>
    <t># of Units</t>
  </si>
  <si>
    <t>HRST Score</t>
  </si>
  <si>
    <t>SIS Score</t>
  </si>
  <si>
    <t>Date of Score</t>
  </si>
  <si>
    <t>Score</t>
  </si>
  <si>
    <t>This must be included in every annual budget.</t>
  </si>
  <si>
    <t>This must be budgeted if an SIS is needed within this budget time frame.</t>
  </si>
  <si>
    <t>Complete if Family is the Employer of Record</t>
  </si>
  <si>
    <t>Staff- Vendor/Agency as employer of record</t>
  </si>
  <si>
    <r>
      <t xml:space="preserve">pick Frequency - </t>
    </r>
    <r>
      <rPr>
        <b/>
        <u/>
        <sz val="11"/>
        <color rgb="FFFF0000"/>
        <rFont val="Arial"/>
        <family val="2"/>
      </rPr>
      <t>Add drop down</t>
    </r>
  </si>
  <si>
    <t>Vendor Provider Contract</t>
  </si>
  <si>
    <t>FAMILY PROVIDER</t>
  </si>
  <si>
    <t>SERVICE PROVIDER/VENDOR</t>
  </si>
  <si>
    <t xml:space="preserve">EMOD - Home (Formerly PDM Emod)  </t>
  </si>
  <si>
    <t>Sub -Total In Home Residential Habilitation</t>
  </si>
  <si>
    <t>Family Arranged Respite</t>
  </si>
  <si>
    <t>Vendor Arranged Respite</t>
  </si>
  <si>
    <t>Frequency</t>
  </si>
  <si>
    <t>Quarterly</t>
  </si>
  <si>
    <t>AA:</t>
  </si>
  <si>
    <t>Wellness; Community Integration Services; and, Individual Goods and Services</t>
  </si>
  <si>
    <t>Environmental Modification (EMOD) - Home</t>
  </si>
  <si>
    <t>Type of Emod</t>
  </si>
  <si>
    <t># of  units</t>
  </si>
  <si>
    <t>EMODS - one time</t>
  </si>
  <si>
    <t>Frequency - Non-Med Trans</t>
  </si>
  <si>
    <t>Trip</t>
  </si>
  <si>
    <t>Frequency - PERS</t>
  </si>
  <si>
    <t>AA Admin</t>
  </si>
  <si>
    <t>Sub-Total Respite</t>
  </si>
  <si>
    <t>Vendor Admin</t>
  </si>
  <si>
    <t>Current Budget</t>
  </si>
  <si>
    <t>Total New Budget</t>
  </si>
  <si>
    <t>Remaining to use (Over Budget)</t>
  </si>
  <si>
    <t>Total AA</t>
  </si>
  <si>
    <t>Total Vendor</t>
  </si>
  <si>
    <t>% of Expense</t>
  </si>
  <si>
    <t>Sub -Total Non Medical Transportation</t>
  </si>
  <si>
    <t>Individual Specific Training</t>
  </si>
  <si>
    <t>$2,000 CAP</t>
  </si>
  <si>
    <t>Service Authorization Date:</t>
  </si>
  <si>
    <t xml:space="preserve">Utilities </t>
  </si>
  <si>
    <t>Building maintenance</t>
  </si>
  <si>
    <t>Office Supplies</t>
  </si>
  <si>
    <t>Equipment Rent</t>
  </si>
  <si>
    <t>Equipment Maint.</t>
  </si>
  <si>
    <t xml:space="preserve">Printing </t>
  </si>
  <si>
    <t xml:space="preserve">Telecommunications </t>
  </si>
  <si>
    <t>Postage</t>
  </si>
  <si>
    <t>Liability insurance</t>
  </si>
  <si>
    <t>Program Costs:</t>
  </si>
  <si>
    <t>Total Program Costs</t>
  </si>
  <si>
    <t>Rent/Mortgage - NOT R&amp;B</t>
  </si>
  <si>
    <t>Developmental Disability Waiver Rates 9/1/21 - 8/31/26</t>
  </si>
  <si>
    <t>Developmental Disabilities Waiver (DD) Services</t>
  </si>
  <si>
    <t>SFY21 1/1/21</t>
  </si>
  <si>
    <t>UA</t>
  </si>
  <si>
    <t>H2011 - Crisis Response Services</t>
  </si>
  <si>
    <t>H2011</t>
  </si>
  <si>
    <t>H2011 - Crisis Response Services - Telehealth</t>
  </si>
  <si>
    <t>GT</t>
  </si>
  <si>
    <t xml:space="preserve">H2011 - Crisis Response Services - COVID-19 </t>
  </si>
  <si>
    <t>H2011 - Crisis Response Services - COVID-19 - Telehealth</t>
  </si>
  <si>
    <t>H2015 - Community Support (CSS)</t>
  </si>
  <si>
    <t>H2015</t>
  </si>
  <si>
    <t>H2015 - Community Support (CSS) - PDMS</t>
  </si>
  <si>
    <t>H2015 - Community Support (CSS) - PDMS - Telehealth</t>
  </si>
  <si>
    <t>H2015 - Community Support (CSS) - Level 2</t>
  </si>
  <si>
    <t>H2015 - Community Support (CSS) - Level 2 - Telehealth</t>
  </si>
  <si>
    <t>H2015 - Community Support (CSS) - Level 2 - PDMS</t>
  </si>
  <si>
    <t>H2015 - Community Support (CSS) - Level 2 - PDMS - Telehealth</t>
  </si>
  <si>
    <t>Individual Goods and Services (items/services otherwise not covered by NH State Plan)</t>
  </si>
  <si>
    <t>Individual Goods and Services (items/services otherwise not covered by NH State Plan) - Telehealth</t>
  </si>
  <si>
    <t>Individual Goods and Services (items/services otherwise not covered by NH State Plan) - PDMS</t>
  </si>
  <si>
    <t>Individual Goods and Services (items/services otherwise not covered by NH State Plan) - PDMS - Telehealth</t>
  </si>
  <si>
    <t>H2023 - Supported Employment (SEP) - Level 1</t>
  </si>
  <si>
    <t>H2023</t>
  </si>
  <si>
    <t>H2023 - Supported Employment (SEP) - Level 1 - Telehealth</t>
  </si>
  <si>
    <t>H2023 - Supported Employment (SEP) - Level 1 - PDMS</t>
  </si>
  <si>
    <t>H2023 - Supported Employment (SEP) - Level 1 - PDMS - Telehealth</t>
  </si>
  <si>
    <t>H2023 - Supported Employment (SEP) - Level 2</t>
  </si>
  <si>
    <t>H2023 - Supported Employment (SEP) - Level 2 - Telehealth</t>
  </si>
  <si>
    <t>H2023 - Supported Employment (SEP) - Level 2 - PDMS</t>
  </si>
  <si>
    <t>H2023 - Supported Employment (SEP) - Level 2 - PDMS - Telehealth</t>
  </si>
  <si>
    <t>H2023 - Supported Employment (SEP) - Level 3</t>
  </si>
  <si>
    <t>H2023 - Supported Employment (SEP) - Level 3 - Telehealth</t>
  </si>
  <si>
    <t>H2023 - Supported Employment (SEP) - Level 3 - PDMS</t>
  </si>
  <si>
    <t>H2023 - Supported Employment (SEP) - Level 3 - PDMS - Telehealth</t>
  </si>
  <si>
    <t>Personal Emergency Response System (PERS)</t>
  </si>
  <si>
    <t>Month</t>
  </si>
  <si>
    <t>Personal Emergency Response System (PERS) - PDMS</t>
  </si>
  <si>
    <t>Personal Emergency Response System (PERS), CELL PHONE BASED</t>
  </si>
  <si>
    <t>Personal Emergency Response System (PERS), CELL PHONE BASED - PDMS</t>
  </si>
  <si>
    <t>Environmental Modification Services  - Home</t>
  </si>
  <si>
    <t>T1005 - Respite care service</t>
  </si>
  <si>
    <t>T1005</t>
  </si>
  <si>
    <t>T1005 - Respite care service - PDMS</t>
  </si>
  <si>
    <t>T1005 - Respite care service Behavioral/Medical</t>
  </si>
  <si>
    <t>T1005 - Respite care service Behavioral/Medical - PDMS</t>
  </si>
  <si>
    <t>T1020 - Residential Personal Care Level 1 (RPCLEV1)</t>
  </si>
  <si>
    <t>T1020</t>
  </si>
  <si>
    <t>Day</t>
  </si>
  <si>
    <t>T1020 - Residential Personal Care Level 1 (RPCLEV1) - Telehealth</t>
  </si>
  <si>
    <t>T1020 - Residential Personal Care Level 1 (RPCLEV1) - PDMS</t>
  </si>
  <si>
    <t>T1020 - Residential Personal Care Level 2 (RPCLEV2)</t>
  </si>
  <si>
    <t>T1020 - Residential Personal Care Level 2 (RPCLEV2) - Telehealth</t>
  </si>
  <si>
    <t>T1020 - Residential Personal Care Level 2 (RPCLEV2) - PDMS</t>
  </si>
  <si>
    <t>T1020 - Residential Personal Care Level 2 (RPCLEV2) - PDMS - Telehealth</t>
  </si>
  <si>
    <t>T1020 - Residential Personal Care Level 3 (RPCLEV3)</t>
  </si>
  <si>
    <t>T1020 - Residential Personal Care Level 3 (RPCLEV3) - Telehealth</t>
  </si>
  <si>
    <t>T1020 - Residential Personal Care Level 3 (RPCLEV3) - PDMS</t>
  </si>
  <si>
    <t>T1020 - Residential Personal Care Level 3 (RPCLEV3) - PDMS - Telehealth</t>
  </si>
  <si>
    <t>T1020 - Residential Personal Care Level 4 (RPCLEV4)</t>
  </si>
  <si>
    <t>T1020 - Residential Personal Care Level 4 (RPCLEV4) - Telehealth</t>
  </si>
  <si>
    <t>T1020 - Residential Personal Care Level 4 (RPCLEV4) - PDMS</t>
  </si>
  <si>
    <t>T1020 - Residential Personal Care Level 4 (RPCLEV4) - PDMS - Telehealth</t>
  </si>
  <si>
    <t>T1020 - Residential Personal Care Level 5 (RPCLEV5)</t>
  </si>
  <si>
    <t>T1020 - Residential Personal Care Level 5 (RPCLEV5) - Telehealth</t>
  </si>
  <si>
    <t>T1020 - Residential Personal Care Level 5 (RPCLEV5) - PDMS</t>
  </si>
  <si>
    <t>T1020 - Residential Personal Care Level 5 (RPCLEV5) - PDMS - Telehealth</t>
  </si>
  <si>
    <t>T1020 - Residential Personal Care Level 6 (RPCLEV6)</t>
  </si>
  <si>
    <t>U6</t>
  </si>
  <si>
    <t>T1020 - Residential Personal Care Level 6 (RPCLEV6) - Telehealth</t>
  </si>
  <si>
    <t>T1020 - Residential Personal Care Level 6 (RPCLEV6) - PDMS</t>
  </si>
  <si>
    <t>T1020 - Residential Personal Care Level 6 (RPCLEV6) - PDMS - Telehealth</t>
  </si>
  <si>
    <t>T1020 - Residential Personal Care Level 7 (RPCLEV7)</t>
  </si>
  <si>
    <t>T1020 - Residential Personal Care Level 7 (RPCLEV7) - Telehealth</t>
  </si>
  <si>
    <t>T1020 - Residential Personal Care Level 7 (RPCLEV7) - PDMS</t>
  </si>
  <si>
    <t>T1020 - Residential Personal Care Level 7 (RPCLEV7) - PDMS - Telehealth</t>
  </si>
  <si>
    <t>Non-Medical Transportation - PDMS</t>
  </si>
  <si>
    <t>T2021 - Day Hab Level 1</t>
  </si>
  <si>
    <t>T2021</t>
  </si>
  <si>
    <t>T2021 - Day Hab Level 1 - Telehealth</t>
  </si>
  <si>
    <t>T2021 - Day Hab Level 1 - PDMS</t>
  </si>
  <si>
    <t>T2021 - Day Hab Level 1 - PDMS - Telehealth</t>
  </si>
  <si>
    <t>T2021 - Day Hab Level 2</t>
  </si>
  <si>
    <t>T2021 - Day Hab Level 2 - Telehealth</t>
  </si>
  <si>
    <t>T2021 - Day Hab Level 2 - PDMS</t>
  </si>
  <si>
    <t>T2021 - Day Hab Level 2 - PDMS - Telehealth</t>
  </si>
  <si>
    <t>T2021 - Day Hab Level 3</t>
  </si>
  <si>
    <t>T2021 - Day Hab Level 3 - Telehealth</t>
  </si>
  <si>
    <t>T2021 - Day Hab Level 3 - PDMS</t>
  </si>
  <si>
    <t>T2021 - Day Hab Level 3 - PDMS - Telehealth</t>
  </si>
  <si>
    <t>T2021 - Day Hab Level 4</t>
  </si>
  <si>
    <t>T2021 - Day Hab Level 4 - Telehealth</t>
  </si>
  <si>
    <t>T2021 - Day Hab Level 4 - PDMS</t>
  </si>
  <si>
    <t>T2021 - Day Hab Level 4 - PDMS - Telehealth</t>
  </si>
  <si>
    <t>T2021 - Day Hab Level 5</t>
  </si>
  <si>
    <t>T2021 - Day Hab Level 5 - Telehealth</t>
  </si>
  <si>
    <t>T2021 - Day Hab Level 5 - PDMS</t>
  </si>
  <si>
    <t>T2021 - Day Hab Level 5 - PDMS - Telehealth</t>
  </si>
  <si>
    <t>T2021 - Day Hab Level 6</t>
  </si>
  <si>
    <t>T2021 - Day Hab Level 6 - Telehealth</t>
  </si>
  <si>
    <t>T2021 - Day Hab Level 6 - PDMS</t>
  </si>
  <si>
    <t>T2021 - Day Hab Level 6 - PDMS - Telehealth</t>
  </si>
  <si>
    <t>T2022 - Case management</t>
  </si>
  <si>
    <t>T2022</t>
  </si>
  <si>
    <t>month</t>
  </si>
  <si>
    <t>T2022 - Case management - Telehealth</t>
  </si>
  <si>
    <t>T2022 - Case management - PDMS</t>
  </si>
  <si>
    <t>T2022 - Case management - PDMS - Telehealth</t>
  </si>
  <si>
    <t>T2022 - Case management Advocacy</t>
  </si>
  <si>
    <t>T2022 - Case management Advocacy - Telehealth</t>
  </si>
  <si>
    <t>T2022 - Case management Advocacy - PDMS</t>
  </si>
  <si>
    <t>T2022 - Case management Advocacy - PDMS - Telehealth</t>
  </si>
  <si>
    <t>T2022 - Family Support Coordination</t>
  </si>
  <si>
    <t>T2022 - Family Support Coordination - Telehealth</t>
  </si>
  <si>
    <t>T2022 - Family Support Coordination - PDMS</t>
  </si>
  <si>
    <t>T2022 - Family Support Coordination - PDMS - Telehealth</t>
  </si>
  <si>
    <t>T2025 - CDS Day/Res</t>
  </si>
  <si>
    <t>T2025 - CDS Res Only</t>
  </si>
  <si>
    <t>T2025 - CDS Day/SEP</t>
  </si>
  <si>
    <t>T2025 - CDS Day/Family Support</t>
  </si>
  <si>
    <t>T2025 - CDS Family Support/Respite</t>
  </si>
  <si>
    <t>T2025 - CDS CSS</t>
  </si>
  <si>
    <t>T2025 - Specialty Services Level 1</t>
  </si>
  <si>
    <t>30 min</t>
  </si>
  <si>
    <t>T2025 - Specialty Services Level 2</t>
  </si>
  <si>
    <t>H2014 - Specialty Svcs Skills T&amp;D - Level 1</t>
  </si>
  <si>
    <t>H2014</t>
  </si>
  <si>
    <t>Skills training and development, per 15 minutes</t>
  </si>
  <si>
    <t>H2014 - Specialty Svcs Skills T&amp;D - Level 1 - Telehealth</t>
  </si>
  <si>
    <t>H2014 - Specialty Svcs Skills T&amp;D - Level 1 - PDMS</t>
  </si>
  <si>
    <t>H2014 - Specialty Svcs Skills T&amp;D - Level 1 - PDMS - Telehealth</t>
  </si>
  <si>
    <t>H2014 - Specialty Svcs Skills T&amp;D - Level 2</t>
  </si>
  <si>
    <t>15 Min</t>
  </si>
  <si>
    <t>H2014 - Specialty Svcs Skills T&amp;D - Level 2 - Telehealth</t>
  </si>
  <si>
    <t>H2014 - Specialty Svcs Skills T&amp;D - Level 2 - PDMS</t>
  </si>
  <si>
    <t>H2014 - Specialty Svcs Skills T&amp;D - Level 2 - PDMS - Telehealth</t>
  </si>
  <si>
    <t>H2019 - Specialty Svcs Ther. Behav Svcs - Level 1</t>
  </si>
  <si>
    <t>H2019</t>
  </si>
  <si>
    <t>Therapeutic behavioral services, per 15 minutes</t>
  </si>
  <si>
    <t>H2019 - Specialty Svcs Ther. Behav Svcs - Level 1 - Telehealth</t>
  </si>
  <si>
    <t>H2019 - Specialty Svcs Ther. Behav Svcs - Level 1 - PDMS</t>
  </si>
  <si>
    <t>H2019 - Specialty Svcs Ther. Behav Svcs - Level 1 - PDMS - Telehealth</t>
  </si>
  <si>
    <t>H2019 - Specialty Svcs Ther. Behav Svcs - Level 2</t>
  </si>
  <si>
    <t>H2019 - Specialty Svcs Ther. Behav Svcs - Level 2 - Telehealth</t>
  </si>
  <si>
    <t>H2019 - Specialty Svcs Ther Behav Svcs - Level 2 - PDMS</t>
  </si>
  <si>
    <t>H2019 - Specialty Svcs Ther Behav Svcs - Level 2 - PDMS - Telehealth</t>
  </si>
  <si>
    <t>T2025 - Specialty Svcs Assessment/Consultation</t>
  </si>
  <si>
    <t>G0505 - Specialty Svcs - Assessment/Consultation</t>
  </si>
  <si>
    <t>G0505</t>
  </si>
  <si>
    <t>Cognition and functional assessment using standardized instruments with development of recorded care plan for the patient with cognitive impairment, history obtained from patient and/or caregiver, in office or other outpatient setting or home or domiciliary or rest home</t>
  </si>
  <si>
    <t>G0505 - Specialty Svcs - Assessment/Consultation - Telehealth</t>
  </si>
  <si>
    <t>T2025 - Specialty Services - START Center</t>
  </si>
  <si>
    <t>T025 - Specialty Services - Supports Intensity Scale (SIS)</t>
  </si>
  <si>
    <t>T025 - Specialty Services - Supports Intensity Scale (SIS) - Telehealth</t>
  </si>
  <si>
    <t>T2025 - Specialty Services - HRST</t>
  </si>
  <si>
    <t>T2025 - Specialty Services - HRST - Telehealth</t>
  </si>
  <si>
    <t>T2025 - Wellness Coaching</t>
  </si>
  <si>
    <t>1 hour</t>
  </si>
  <si>
    <t>S9451 - Wellness Coaching - Exercise</t>
  </si>
  <si>
    <t>S9451</t>
  </si>
  <si>
    <t>Exercise classes, non-physician provider, per session</t>
  </si>
  <si>
    <t>S9451 - Wellness Coaching - Exercise - Telehealth</t>
  </si>
  <si>
    <t>S9451 - Wellness Coaching - Exercise - PDMS</t>
  </si>
  <si>
    <t>S9451 - Wellness Coaching - Exercise - PDMS - Telehealth</t>
  </si>
  <si>
    <t>T2025 - Community Integration Services (including Camperships)</t>
  </si>
  <si>
    <t>H2032 - Community Integration Services - Activity (including Camperships)</t>
  </si>
  <si>
    <t>H2032</t>
  </si>
  <si>
    <t>Activity therapy, per 15 minutes</t>
  </si>
  <si>
    <t>H2032 - Community Integration Services - Activity (including Camperships) - Telehealth</t>
  </si>
  <si>
    <t>H2032 - Community Integration Services - Activity (including Camperships) - PDMS</t>
  </si>
  <si>
    <t>H2032 - Community Integration Services - Activity (including Camperships) - PDMS - Telehealth</t>
  </si>
  <si>
    <t>T2025 - Specialty Services - START Clinical</t>
  </si>
  <si>
    <t>T2025 - Specialty Services - START Multidisciplinary</t>
  </si>
  <si>
    <t>Item</t>
  </si>
  <si>
    <t>To track services can we put into MMIS:</t>
  </si>
  <si>
    <t>Mod 3 or 4</t>
  </si>
  <si>
    <t>POS</t>
  </si>
  <si>
    <t>If PDMS Method of Delivery</t>
  </si>
  <si>
    <t>If Service Delivered Via Telehealth*</t>
  </si>
  <si>
    <t>Residential Habilitation/Personal Care</t>
  </si>
  <si>
    <t>Community Participation Services/Day</t>
  </si>
  <si>
    <t>Supported Employment</t>
  </si>
  <si>
    <t>Communty Support Services</t>
  </si>
  <si>
    <t>Crisis</t>
  </si>
  <si>
    <t>Residential Habilitation</t>
  </si>
  <si>
    <t>Community Participation/Day Services</t>
  </si>
  <si>
    <t>Sub -Total Community Participation-Day Services:</t>
  </si>
  <si>
    <t>Sub -Total Supported Employment Services:</t>
  </si>
  <si>
    <t>Supported Employment Services</t>
  </si>
  <si>
    <t>Community Support Services (CSS)</t>
  </si>
  <si>
    <t>Sub -Total Community Support Services:</t>
  </si>
  <si>
    <t>T2035 - Assistive Technology (items/services otherwise not covered by the NH State Plan)</t>
  </si>
  <si>
    <t>T2035 - Assistive Technology (items/services otherwise not covered by the NH State Plan) - Telehealth</t>
  </si>
  <si>
    <t>T2035 - Assistive Technology (items/services otherwise not covered by the NH State Plan) - PDMS - Telehealth</t>
  </si>
  <si>
    <t>T2035 - Assistive Technology (items/services otherwise not covered by the NH State Plan) - PDMS</t>
  </si>
  <si>
    <t>Traditional</t>
  </si>
  <si>
    <t>PDMS</t>
  </si>
  <si>
    <t>Traditional + Telehealth</t>
  </si>
  <si>
    <t>PDMS + Telehealth</t>
  </si>
  <si>
    <t>Method of Service Delivery</t>
  </si>
  <si>
    <t>Specialty Svcs - Ther. Behav Svcs</t>
  </si>
  <si>
    <t>Specialty Services (Assessments/Consultations)</t>
  </si>
  <si>
    <t>Per Mile</t>
  </si>
  <si>
    <t>Medicaid Revenue: To be completed by Area Agency</t>
  </si>
  <si>
    <t>Pick Service &amp; Level for the waiver below, from drop down</t>
  </si>
  <si>
    <t>Units</t>
  </si>
  <si>
    <t>Annual</t>
  </si>
  <si>
    <t>Pick Case Mgt&gt;&gt;</t>
  </si>
  <si>
    <t>Pick Res level&gt;&gt;</t>
  </si>
  <si>
    <t>------------</t>
  </si>
  <si>
    <t>Pick SEP level&gt;&gt;</t>
  </si>
  <si>
    <t>Pick EMOD Type&gt;&gt;</t>
  </si>
  <si>
    <t>Pick Respite level&gt;&gt;</t>
  </si>
  <si>
    <t>Pick PERS level&gt;&gt;</t>
  </si>
  <si>
    <t>Pick Non-Med Trans&gt;&gt;</t>
  </si>
  <si>
    <t>Pick Comm Integ Svcs&gt;&gt;</t>
  </si>
  <si>
    <t>Pick Indiv. G &amp; S&gt;&gt;</t>
  </si>
  <si>
    <t>Pick Wellness Coaching&gt;&gt;</t>
  </si>
  <si>
    <t>Pick Assistive Tech&gt;&gt;</t>
  </si>
  <si>
    <t>Pick SSL level&gt;&gt;</t>
  </si>
  <si>
    <t>Pick SSL Level&gt;&gt;</t>
  </si>
  <si>
    <t>Total Medicaid Revenue:</t>
  </si>
  <si>
    <t>Administrative Costs to provide Service</t>
  </si>
  <si>
    <t>Total Cost by Service</t>
  </si>
  <si>
    <t>Medicaid levels and rates</t>
  </si>
  <si>
    <t>Waiver Type</t>
  </si>
  <si>
    <t>CM</t>
  </si>
  <si>
    <t>CMADV</t>
  </si>
  <si>
    <t>FSCM</t>
  </si>
  <si>
    <t>FSCMADV</t>
  </si>
  <si>
    <t>NCCW</t>
  </si>
  <si>
    <t>FSNCCW</t>
  </si>
  <si>
    <t>ABDCM</t>
  </si>
  <si>
    <t>ABDCMADV</t>
  </si>
  <si>
    <t>RPCLEV1</t>
  </si>
  <si>
    <t>RPCLEV2</t>
  </si>
  <si>
    <t>RPCLEV3</t>
  </si>
  <si>
    <t>RPCLEV4</t>
  </si>
  <si>
    <t>RPCLEV5</t>
  </si>
  <si>
    <t>RPCLEV6</t>
  </si>
  <si>
    <t>RPCLEV7</t>
  </si>
  <si>
    <t>Calculate</t>
  </si>
  <si>
    <t>CSS</t>
  </si>
  <si>
    <t>CSS2</t>
  </si>
  <si>
    <t>ABDCSS</t>
  </si>
  <si>
    <t>ABDCSS2</t>
  </si>
  <si>
    <t>ABDRLEV1</t>
  </si>
  <si>
    <t>ABDRLEV2</t>
  </si>
  <si>
    <t>ABDRLEV3</t>
  </si>
  <si>
    <t>ABDRLEV4</t>
  </si>
  <si>
    <t>ABDRLEV5</t>
  </si>
  <si>
    <t>ABDRLEV6</t>
  </si>
  <si>
    <t>ABDRLEV7</t>
  </si>
  <si>
    <t>ABDRLEV8</t>
  </si>
  <si>
    <t>DH1</t>
  </si>
  <si>
    <t>DH2</t>
  </si>
  <si>
    <t>DH3</t>
  </si>
  <si>
    <t>DH4</t>
  </si>
  <si>
    <t>DH5</t>
  </si>
  <si>
    <t>DH6</t>
  </si>
  <si>
    <t>ABDDHLEV1</t>
  </si>
  <si>
    <t>ABDDHLEV2</t>
  </si>
  <si>
    <t>ABDDHLEV3</t>
  </si>
  <si>
    <t>ABDDHLEV4</t>
  </si>
  <si>
    <t>ABDDHLEV5</t>
  </si>
  <si>
    <t>ABDDHLEV6</t>
  </si>
  <si>
    <t>SEP</t>
  </si>
  <si>
    <t>SEP2</t>
  </si>
  <si>
    <t>SEP3</t>
  </si>
  <si>
    <t>ABDSEP1</t>
  </si>
  <si>
    <t>ABDSEP2</t>
  </si>
  <si>
    <t>ABDSEP3</t>
  </si>
  <si>
    <t>SSL1</t>
  </si>
  <si>
    <t>SSL2</t>
  </si>
  <si>
    <t>SSLAssess</t>
  </si>
  <si>
    <t>ABDSSL1</t>
  </si>
  <si>
    <t>ABDSSL2</t>
  </si>
  <si>
    <t>ABDSSLAssess</t>
  </si>
  <si>
    <t>Resp</t>
  </si>
  <si>
    <t>RESPMED</t>
  </si>
  <si>
    <t>CRRS</t>
  </si>
  <si>
    <t>ABDCRRS</t>
  </si>
  <si>
    <t>HCPCS Code Description</t>
  </si>
  <si>
    <t>Services of home health/hospice aide in home health or hospice settings, each 15 minutes</t>
  </si>
  <si>
    <t>G0156 - Home Health Aide - Hospital - Crisis</t>
  </si>
  <si>
    <t>Crisis intervention service, per 15 minutes</t>
  </si>
  <si>
    <t>Comprehensive community support services, per 15 minutes</t>
  </si>
  <si>
    <t>Comprehensive community support services, per diem</t>
  </si>
  <si>
    <t>Supported employment, per 15 minutes</t>
  </si>
  <si>
    <t>Emergency response system; service fee, per month (excludes installation and testing)</t>
  </si>
  <si>
    <t>Home modifications; per service</t>
  </si>
  <si>
    <t>Vehicle modifications, waiver; per service</t>
  </si>
  <si>
    <t>S9451 - Wellness Coaching - Exercise Activities</t>
  </si>
  <si>
    <t>S9451 - Wellness Coaching - Execise Activities - PDMS</t>
  </si>
  <si>
    <t>Respite care services, up to 15 minutes</t>
  </si>
  <si>
    <t>Personal care services, per diem, not for an inpatient or resident of a hospital, nursing facility, icf/mr or imd, part of the individualized plan of treatment (code may not be used to identify services provided by home health aide or certified nurse assistant)</t>
  </si>
  <si>
    <t>Non-emergency transportation; per diem</t>
  </si>
  <si>
    <t>Day habilitation, waiver; per 15 minutes</t>
  </si>
  <si>
    <t>Case management, per month</t>
  </si>
  <si>
    <t>Waiver services; not otherwise specified (nos)</t>
  </si>
  <si>
    <t>Utility services to support medical equipment and assistive technology/devices, waiver</t>
  </si>
  <si>
    <t>S5165 - Environmental Modification Services  - Home</t>
  </si>
  <si>
    <t>S5165 - Environmental Modification Services  - Home Smoke Detector</t>
  </si>
  <si>
    <t>S5165 - Environmental Modification Services  - Home  - Window</t>
  </si>
  <si>
    <t>S5165 - Environmental Modification Services - Security System</t>
  </si>
  <si>
    <t>T2039 - Environmental Modification Services - Vehicle</t>
  </si>
  <si>
    <t>CSS - PDMS</t>
  </si>
  <si>
    <t xml:space="preserve">SSL1 Skills T&amp;D </t>
  </si>
  <si>
    <t>SSL1 Skills T&amp;D - PDMS</t>
  </si>
  <si>
    <t>SSL2 Skills T&amp;D</t>
  </si>
  <si>
    <t>SSL2 Skills T&amp;D - PDMS</t>
  </si>
  <si>
    <t>SSL1 TherBehavSvcs</t>
  </si>
  <si>
    <t>SSL1 TherBehavSvcs - PDMS</t>
  </si>
  <si>
    <t>SSL2 TherBehavSvcs</t>
  </si>
  <si>
    <t>SSL2 TherBehavSvcs - PDMS</t>
  </si>
  <si>
    <t>CM - PDMS</t>
  </si>
  <si>
    <t>EMOD - Home</t>
  </si>
  <si>
    <t>Hourly rate</t>
  </si>
  <si>
    <t>Division of Long-Term Supports and Services</t>
  </si>
  <si>
    <t>HB4 3.1% Rate Increase</t>
  </si>
  <si>
    <t>Acquired Brain Disorder (ABD) Waiver Services</t>
  </si>
  <si>
    <t>UB</t>
  </si>
  <si>
    <t>H2011 - Crisis interven svc, 15 min</t>
  </si>
  <si>
    <t>H2011 - Crisis interven svc, 15 min - COVID-19</t>
  </si>
  <si>
    <t>H2023 - Supported employment (SEP) - Level 1</t>
  </si>
  <si>
    <t>H2023 - Supported employment (SEP) - Level 2</t>
  </si>
  <si>
    <t>H2023 - Supported employment (SEP) - Level 3</t>
  </si>
  <si>
    <t>T2025 - Specialty Services - Supports Intensity Scale (SIS)</t>
  </si>
  <si>
    <t>Acquired Brain Disorder (ABD) Waiver</t>
  </si>
  <si>
    <t>Developmental Disability (DD) Waiver</t>
  </si>
  <si>
    <t>EMOD - Home Smoke</t>
  </si>
  <si>
    <t>EMOD - Window</t>
  </si>
  <si>
    <t>CRRS - COVID-19</t>
  </si>
  <si>
    <t>SSLAssess - T2025</t>
  </si>
  <si>
    <t>SSLAssess - G0505</t>
  </si>
  <si>
    <t>SSL1 - T2025</t>
  </si>
  <si>
    <t>SSL2 - T2025</t>
  </si>
  <si>
    <t>NMT - Mile</t>
  </si>
  <si>
    <t>NMT - Mile - PDMS</t>
  </si>
  <si>
    <t>NMT - Trip</t>
  </si>
  <si>
    <t>NMT - Trip - PDMS</t>
  </si>
  <si>
    <t>ABDCRRS - COVID-19</t>
  </si>
  <si>
    <t>ABD NMT - Trip</t>
  </si>
  <si>
    <t>ABD NMT - Trip - PDMS</t>
  </si>
  <si>
    <t>ABD NMT - Mile</t>
  </si>
  <si>
    <t>ABD NMT - Mile - PDMS</t>
  </si>
  <si>
    <t>IG&amp;S</t>
  </si>
  <si>
    <t>IG&amp;S - PDMS</t>
  </si>
  <si>
    <t>ABD IG&amp;S</t>
  </si>
  <si>
    <t>ABD IG&amp;S - PDMS</t>
  </si>
  <si>
    <t>CIS</t>
  </si>
  <si>
    <t>CIS - PDMS</t>
  </si>
  <si>
    <t>ABD CIS</t>
  </si>
  <si>
    <t>ABD CIS - PDMS</t>
  </si>
  <si>
    <t>PERS</t>
  </si>
  <si>
    <t>PERS - PDMS</t>
  </si>
  <si>
    <t>PERS - Cell</t>
  </si>
  <si>
    <t>PERS - Cell - PDMS</t>
  </si>
  <si>
    <t>ABD PERS</t>
  </si>
  <si>
    <t>ABD PERS - PDMS</t>
  </si>
  <si>
    <t>ABD PERS - Cell</t>
  </si>
  <si>
    <t>ABD PERS - Cell - PDMS</t>
  </si>
  <si>
    <t>WellCoach - T2025</t>
  </si>
  <si>
    <t>WellCoach - S9451</t>
  </si>
  <si>
    <t>WellCoach - PDMS - S9451</t>
  </si>
  <si>
    <t>ABD WellCoach - T2025</t>
  </si>
  <si>
    <t>ABD WellCoach - S9451</t>
  </si>
  <si>
    <t>ABD WellCoach - PDMS - S9451</t>
  </si>
  <si>
    <t>AssistiveTech</t>
  </si>
  <si>
    <t>AssistiveTech - PDMS</t>
  </si>
  <si>
    <t>ABD AssistiveTech</t>
  </si>
  <si>
    <t>ABD AssistiveTech - PDMS</t>
  </si>
  <si>
    <t>ABDCSS - PDMS</t>
  </si>
  <si>
    <t>ABDSSLAssess - T2025</t>
  </si>
  <si>
    <t>ABDSSLAssess - G0505</t>
  </si>
  <si>
    <t xml:space="preserve">ABD SSL1 Skills T&amp;D </t>
  </si>
  <si>
    <t>ABD SSL1 Skills T&amp;D - PDMS</t>
  </si>
  <si>
    <t>ABD SSL2 Skills T&amp;D</t>
  </si>
  <si>
    <t>ABD SSL2 Skills T&amp;D - PDMS</t>
  </si>
  <si>
    <t>ABD SSL1 TherBehavSvcs</t>
  </si>
  <si>
    <t>ABD SSL1 TherBehavSvcs - PDMS</t>
  </si>
  <si>
    <t>ABD SSL2 TherBehavSvcs</t>
  </si>
  <si>
    <t>ABD SSL2 TherBehavSvcs - PDMS</t>
  </si>
  <si>
    <t>FSCM - PDMS</t>
  </si>
  <si>
    <t>ABDCM - PDMS</t>
  </si>
  <si>
    <t>ABD HRST</t>
  </si>
  <si>
    <t>ABD SIS</t>
  </si>
  <si>
    <t>ABD Resp</t>
  </si>
  <si>
    <t>ABD RESPMED</t>
  </si>
  <si>
    <t>ABD EMOD - Home</t>
  </si>
  <si>
    <t>ABD EMOD - Home Smoke</t>
  </si>
  <si>
    <t>ABD EMOD - Window</t>
  </si>
  <si>
    <t>ABD EMOD - Security System</t>
  </si>
  <si>
    <t>ABD EMOD - Vehicle</t>
  </si>
  <si>
    <t>Pick CSS level&gt;&gt;</t>
  </si>
  <si>
    <t>Total indirect expenses.</t>
  </si>
  <si>
    <t>Indirect expenses as a %age of the budget sub-total.</t>
  </si>
  <si>
    <t>Description:</t>
  </si>
  <si>
    <t>Specialty Services, Environmental Modifications (EMODS), Assistive Technology, Personal Emergency Response System (PERS)</t>
  </si>
  <si>
    <t>Choose Waiver:</t>
  </si>
  <si>
    <t>Services without Admin</t>
  </si>
  <si>
    <t>Services with Admin</t>
  </si>
  <si>
    <t>Pick CPS-DAY level&gt;&gt;</t>
  </si>
  <si>
    <t>Enter the # of Trips in Col E</t>
  </si>
  <si>
    <t>Rate Per Mile</t>
  </si>
  <si>
    <t>Enter the # of Miles in Col E</t>
  </si>
  <si>
    <t>Total Budget</t>
  </si>
  <si>
    <t>Ind Det Rate Annual Total</t>
  </si>
  <si>
    <t>Residential Habilitation Transportation</t>
  </si>
  <si>
    <t>Sub -Total Res Hab Transportation</t>
  </si>
  <si>
    <t>Non Medical Transportation</t>
  </si>
  <si>
    <t>Community Participation/Day Transportation</t>
  </si>
  <si>
    <t>Sub -Total CPS/Day Transportation</t>
  </si>
  <si>
    <t>Supported Employment Transportation</t>
  </si>
  <si>
    <t>Sub -Total SEP Transportation</t>
  </si>
  <si>
    <t>Community Support Services Transportation</t>
  </si>
  <si>
    <t>Sub -Total CSS Transportation</t>
  </si>
  <si>
    <t xml:space="preserve">Specialty Svcs - Skills T&amp;D </t>
  </si>
  <si>
    <t>Recruitment</t>
  </si>
  <si>
    <t>Medical Supplies</t>
  </si>
  <si>
    <t>Specialty Services =Consultation</t>
  </si>
  <si>
    <t>Enter the # of days, weeks, months, etc in Col G</t>
  </si>
  <si>
    <r>
      <t xml:space="preserve">Pick Frequency - </t>
    </r>
    <r>
      <rPr>
        <b/>
        <u/>
        <sz val="11"/>
        <color rgb="FFFF0000"/>
        <rFont val="Arial"/>
        <family val="2"/>
      </rPr>
      <t>Add drop down</t>
    </r>
  </si>
  <si>
    <t xml:space="preserve">Service
</t>
  </si>
  <si>
    <t xml:space="preserve">Case Management/Service Coordination, HRST, &amp; SIS </t>
  </si>
  <si>
    <r>
      <t xml:space="preserve">Method of Service Delivery
</t>
    </r>
    <r>
      <rPr>
        <b/>
        <i/>
        <sz val="11"/>
        <color theme="1"/>
        <rFont val="Arial"/>
        <family val="2"/>
      </rPr>
      <t>dropdown</t>
    </r>
  </si>
  <si>
    <r>
      <t xml:space="preserve">Vendor/Agency </t>
    </r>
    <r>
      <rPr>
        <sz val="11"/>
        <color indexed="8"/>
        <rFont val="Arial"/>
        <family val="2"/>
      </rPr>
      <t>is Employer of Record</t>
    </r>
  </si>
  <si>
    <r>
      <t xml:space="preserve">Agency </t>
    </r>
    <r>
      <rPr>
        <sz val="11"/>
        <color indexed="8"/>
        <rFont val="Arial"/>
        <family val="2"/>
      </rPr>
      <t>is Employer of Record</t>
    </r>
  </si>
  <si>
    <t>-------</t>
  </si>
  <si>
    <t>Developmental Disabilities Waiver (DD Waiver)</t>
  </si>
  <si>
    <t>Acquired Brain Disorder Waiver (ABD)</t>
  </si>
  <si>
    <t>Specialty Svcs</t>
  </si>
  <si>
    <t>Subtotal</t>
  </si>
  <si>
    <t>Environmental Modification (EMOD)</t>
  </si>
  <si>
    <t>If Rate = Calculate list rate &amp; Unit</t>
  </si>
  <si>
    <t>Rate per Unit</t>
  </si>
  <si>
    <t>Annualized Total</t>
  </si>
  <si>
    <t>Ind Dep Rate Annual Total</t>
  </si>
  <si>
    <t>Service</t>
  </si>
  <si>
    <t>Cap</t>
  </si>
  <si>
    <t>Definition</t>
  </si>
  <si>
    <t>Specify applicable (if any) limits on the amount, frequency, or duration of this service:</t>
  </si>
  <si>
    <t>Day Habilitation
Alternate Service Title (if any):
Community Participation Services</t>
  </si>
  <si>
    <t>The provision of Community Participation Services in acute care hospitals will be reviewed and approved by the person-centered planning team on a quarterly basis. Please refer to additional assurance language found in Main-Brief Waiver Description under section "Main; B; Optional".</t>
  </si>
  <si>
    <t>This waiver service is not available to individuals who are eligible to receive such service through the Medicaid State Plan (including EPSDT benefits). Payment is not made for the cost of room and board, building maintenance, upkeep, nor improvement. The provision of Residential Habilitation Services in acute care hospitals will be reviewed and approved by the person-centered planning team on a quarterly basis. Please refer to additional assurance language found in Main-Brief Waiver Description under section "Main; B; Optional".</t>
  </si>
  <si>
    <t>Case Management
Alternate Service Title (if any):
Service Coordination</t>
  </si>
  <si>
    <t>Community Support Services</t>
  </si>
  <si>
    <t>Crisis Response Services</t>
  </si>
  <si>
    <t>Environmental and Vehicle Modification Services</t>
  </si>
  <si>
    <t>Personal Emergency Response Services</t>
  </si>
  <si>
    <t>Specialty Services</t>
  </si>
  <si>
    <t>R7- Moore Center</t>
  </si>
  <si>
    <t>Example</t>
  </si>
  <si>
    <t>Service Agreement</t>
  </si>
  <si>
    <t xml:space="preserve">Telehealth-Remote Service Provision </t>
  </si>
  <si>
    <t>Acute Care Service</t>
  </si>
  <si>
    <t>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t>
  </si>
  <si>
    <t xml:space="preserve">Day Habilitation/Community Participation Services are provided as part of a comprehensive array of community-based services for persons with developmental disabilities that: Assist the individual to attain, improve, and maintain a variety of life skills, including vocational skills; Emphasize, maintain and broaden the individual’s opportunities for community participation and relationships; Support the individual to achieve and maintain valued social roles, such as of an employee or community volunteer; Promote personal choice and control in all aspects of the individual’s life and services, including the involvement of the individual, to the extent he or she is able, in the selection, hiring, training, and ongoing evaluation of his or her primary staff and in determining the quality of services; and Are provided in accordance with the individual’s service agreement and goals and desired outcomes.  All community participation services shall be designed to: Support the individual’s participation in and transportation to a variety of integrated community activities and settings; Assist the individual to be a contributing and valued member of his or her community through vocational and volunteer opportunities; Meet the individual’s needs, goals, and desired outcomes, as identified in his or her service agreement, related to community-based opportunities for volunteerism, employment, personal development, socialization, communication, mobility, and personal care; Help the individual to achieve more independence in all aspects of his or her life by learning, improving, or maintaining a variety of life skills, such as: Traveling safely in the community; Managing personal funds; Participating in community activities; and Other life skills identified in the service agreement; Promote the individual’s health and safety; Protect the individual’s right to freedom from abuse, neglect, and exploitation; and Provide opportunities for the individual to exercise personal choice and independence within the bounds of reasonable risks. Community participation services shall be primarily provided in community settings outside of the home where the individual lives.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</si>
  <si>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t>
  </si>
  <si>
    <t>In accordance with He-M 513, Respite Services consist of the provision of short-term care for participants unable to care for themselves because of the absence or need for relief of those persons who live with and normally provide care for the participant. Respite services can be provided in or out of the participant's home. Respite services should be provided in accordance with He-M 513.04 and/or He-M 513.05.</t>
  </si>
  <si>
    <t>When respite is provided as a service in a Participant Directed and Managed Service (PDMS) program, the total respite shall not exceed 20% of the overall PDMS budget. The BDS Bureau Chief has the ability to determine limits on a case by case basis due to capacity issues..</t>
  </si>
  <si>
    <r>
      <t xml:space="preserve">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Respite in acute care hospitals will be reviewed and approved by the person-centered planning team on a quarterly basis. </t>
    </r>
    <r>
      <rPr>
        <sz val="11"/>
        <color rgb="FFFF0000"/>
        <rFont val="Calibri"/>
        <family val="2"/>
        <scheme val="minor"/>
      </rPr>
      <t>Please refer to additional assurance language found in Main-Brief Waiver Description under section "Main; B; Optional"</t>
    </r>
  </si>
  <si>
    <t xml:space="preserve">Identifies the desired goals and outcomes for the individual over the coming year. </t>
  </si>
  <si>
    <t xml:space="preserve">Residential Habilitation includes a range of individually tailored supports to assist with the acquisition, retention, or improvement of community living skills including but not limited to: Assistance with activities of daily living and personal care such as meal preparation, eating, bathing, dressing, personal hygiene, medication management, community inclusion, transportation, social and leisure skills, and adaptive skill development to assist the individual to reside in the setting most appropriate to his/her needs. Services and supports may be furnished in the home or outside the home. </t>
  </si>
  <si>
    <t xml:space="preserve">Employment services will provide access to community-based employment and make available, based upon individual need and interest: employment supports, transportation to work, training and educational opportunities, the use of co-worker supports and generic resources to the maximum extent possible. All employment services shall be designed to: Assist the individual to obtain employment, customized employment or self-employment, including the development of microenterprises that are integrated in the community, that is based on the individual’s employment profile and goals in the service agreement; Provide the individual with opportunities to participate in a comprehensive career development process that helps to identify the individual’s employment profile; Support the individual to develop appropriate skills for job searching, including: Creating a resume and employment portfolio; Practicing job interviews; and Learning soft skills that are essential for succeeding in the workplace; Assist the individual to become as independent as possible in his or her employment, internships, and education and training opportunities by: Developing accommodations; Utilizing assistive technology; and Creating and implementing a plan to fade services; Help the individual to: Meet his or her goal for the desired number of hours of work as articulated in the service agreement; and Earn wages of at least minimum wage or prevailing wage, unless the individual is pursuing income based on self-employment; Assess, cultivate, and utilize natural supports within the workplace to assist the individual to achieve independence to the greatest extent possible; Help the individual to learn about, and develop appropriate social skills to actively participate in, the culture of his or her workplace; Understand, respect, and address the business needs of the individual’s employer, in order to support the individual to meet appropriate workplace standards and goals; Maintain communication with, and provide consultations to, the employer to: Address employer specific questions or concerns to enable the individual to perform and retain his/her job; and Explore opportunities for further skill development and advancement for the individual; Help the individual to learn, improve, and maintain a variety of life skills related to employment, such as: Traveling safely in the community; Managing personal funds; Utilizing public transportation; and Other life skills identified in the service agreement related to employment; Promote the individual’s health and safety; Protect the individual’s right to freedom from abuse, neglect, and exploitation; and Provide opportunities for the individual to exercise personal choice and independence within the bounds of reasonable risks. </t>
  </si>
  <si>
    <t xml:space="preserve">Service Coordination: Services which will assist eligible individuals in gaining access to needed waiver and or State Plan services, as well as needed medical, social, educational and other services, regardless of the funding source. Monitoring shall be completed in accordance with He-M 503.10 (m) as follows: When an expanded service agreement has been approved by the individual, guardian, or representative and area agency director, the services shall be implemented and monitored as follows: (1) A person responsible for implementing any part of an expanded service agreement, including goals and support services, shall collect and record information about services provided and summarize progress as required by the service agreement or, at a minimum, monthly; (2) On at least a monthly basis, the service coordinator shall visit or have verbal contact with the individual or persons responsible for implementing an expanded service agreement and document these contacts; (3) The service coordinator shall visit the individual and contact the guardian, if any, at least quarterly, or more frequently if so specified in the individual’s expanded service agreement, to determine and document: a. Whether services match the interests and needs of the individual; b. Individual and guardian satisfaction with services; and c. Progress on the goals in the expanded service agreement; and (4) If the individual receives services under He-M 1001, He-M 521 or He-M 524, at least 2 of the service coordinator’s quarterly visits with the individual shall be in the home where the individual resides. </t>
  </si>
  <si>
    <t xml:space="preserve">Service Coordination may be provided remotely through telehealth as determined necessary to ensure services are delivered while considering individual choice, cost effectiveness and compliance with CMS requirements and identified in the individual's person-centered plan. Required home visits may not be completed via telehealth service provision.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Service coordination activities completed as required in He-M 503.10 (m) (2) may be completed via remote service delivery through telephone contact or video-call platforms. Service coordination activities completed as required in He-M 503.10 (m) (3) may be completed via remote service delivery through a video-call platform in order to ensure face to face contact. Service Coordination activities completed as required in He-M 503.10 (m) (4) must be completed in-person. Participant Directed and Managed Services home visits must be completed in-person.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</si>
  <si>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Service Coordination in acute care hospitals will be reviewed and approved by the person-centered planning team on a quarterly basis. Please refer to additional assurance language found in Main-Brief Waiver Description under section "Main; B; Optional".</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</si>
  <si>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Supported Employment in acute care hospitals will be reviewed and approved by the person-centered planning team on a quarterly basis. Please refer to additional assurance language found in Main-Brief Waiver Description under section "Main; B; Optional".</t>
  </si>
  <si>
    <t>Description of respite services needs identified.</t>
  </si>
  <si>
    <t xml:space="preserve">Identifies the desired employment goals and outcomes for the individual over the coming year. </t>
  </si>
  <si>
    <t xml:space="preserve">This service may be provided remotely through telehealth as determined necessary by the state to ensure services are delivered while considering individual choice, cost effectiveness and compliance with CMS requirements and identified in the individual's person-centered plan.BDS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t>
  </si>
  <si>
    <t>There is a service limitation cap of $10,000 over the course of a five year period of time.</t>
  </si>
  <si>
    <t xml:space="preserve">This service covers assistive technology and any related assistive technology services. Assistive technology means an item, piece of equipment, certification and training of a service animal (service animal as defined by the American Disabilities Act (ADA), or product system, whether acquired commercially, modified or customized, that is used to increase, maintain or improve functional capabilities of participants. Assistive technology services means a service that directs/assists a participant in the selection, acquisition or use of an assistive technology device. Assistive technology includes: (A) The evaluation of the assistive technology needs of a participant including a functional evaluation of the impact of the provision of appropriate assistive technology and appropriate services to the participant in the customary environment of the participant; (B) Services consisting of purchasing, leasing or otherwise providing for the acquisition of assistive technology/devices for participants. (C) Services consisting of selecting, designing, fitting, customizing, adapting, applying, maintaining, repairing or replacing assistive technology devices such as therapies, interventions, or services associated with other services in the service plan. (D) Coordination and use of necessary therapies, interventions or services associated with other services in the service plan. (E) Training or technical assistance for the participant or where appropriate, the family members, guardians, advocates or authorized representatives of the participant; and (F) Training or technical assistance for professional or other individuals who provides services to, employ or are otherwise substantially involved in the major life functions of participants. Devices, controls, or appliances, specified in the individual service agreement that enable the individual to increase their ability to perform activities of daily living, and/or perceive, control, or communicate with the environment in which they live will be covered. Adaptive equipment may only include items of durable and non-durable medical equipment necessary to address the individual’s functional limitations and specified in the plan of care. Adaptive equipment may be covered so long as the equipment is necessary to address the individual’s functional limitations and is not to be used for recreational purposes. May include performance of assessments to identify type of equipment needed by the participant. </t>
  </si>
  <si>
    <t xml:space="preserve"> Individual service agreement (ISA) will specify the following: 1) The item; 2) The name of the healthcare practitioner recommending the item; 3) An evaluation or assessment regarding the appropriateness of the item; 4) A goal related to the use of the item; 5) The anticipated environment that the item will be used; 6) Current modifications to item/product and anticipated future modifications and anticipated cost. </t>
  </si>
  <si>
    <t>There is a service limitation cap of $10,000 over the course of a five year period of time. An individual may be able to exceed this cap on a case by case basis with the prior approval of BDS. A prior authorization for the amount requested above the service limit cap must include supporting documentation, identify need, and correlate to the person centered plan. Assistive technology provided through the waiver is over and above that which is available under the state plan or that is the obligation of the individual's employer.</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</si>
  <si>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Assistive Technology in acute care hospitals will be reviewed and approved by the person-centered planning team on a quarterly basis. Please refer to additional assurance language found in Main-Brief Waiver Description under section "Main; B; Optional".</t>
  </si>
  <si>
    <t>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t>
  </si>
  <si>
    <t>Community integration services inclusive of therapeutic services and camperships will have an $8,000 cap.</t>
  </si>
  <si>
    <t>Community integration services utilize activity based interventions to address the assessed needs of an individual as a means to health and well being as outlined in the service agreement. Community integration services are designed to support and enhance a person's level of functioning, independence and life activities, to promote health and wellness as well as reduce or eliminate the activity limitations and restrictions to participation in life situations caused by a disability. A pass or membership for admission to community based activities is covered only when needed to address assessed needs. Community based activity passes shall be purchased as day passes or monthly passes, whichever is the most cost effective. Community integration services include activities that promote and individual's health and well being. Fees for water safety training are allowable. Community based camperships are allowable. “Community Based Campership” is defined as a Summer Camp which is a disability-specific setting that is based in the community that provides opportunities for skill building, socialization, development and maintenance of independence and other activities that meet the needs of the individual as outlined in the Individualized Service Agreement and based on an assessed need as determined by the individual’s disability. The setting must be selected by the individual from among setting options including non-disability settings.</t>
  </si>
  <si>
    <t xml:space="preserve">Community integration services inclusive of therapeutic services and camperships will have an $8,000 cap. Any single community integration service over $2,000 will require a licensed healthcare practitioner’s recommendation. A health care practitioner's note is not needed for campership. The coverage of this service authorizes the purchase of goods and services that are not otherwise offered in the waiver or the state plan. </t>
  </si>
  <si>
    <t>Individual service agreement (ISA) will specify the following: 1) The service; 2) The name of the healthcare practitioner recommending the item (for single services $2,000 and over); 3) An evaluation or assessment regarding the appropriateness of the service; 4) A goal related to the use of the service; Community Based Campership is outlined in the Individualized Service Agreement and based on an assessed need as determined by the individual’s disability.</t>
  </si>
  <si>
    <t xml:space="preserve">Community Support Services are intended for the individual who has developed, or is trying to develop, skills to live independently within the community. Community Support Services consist of assistance provided to an individual to improve or maintain his or her skills in basic daily living, transportation and community integration; to enhance his or her personal development and well being in accordance with goals outlined in the individual's service agreement. </t>
  </si>
  <si>
    <t xml:space="preserve">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t>
  </si>
  <si>
    <t xml:space="preserve">Community Support Services are capped at 30 hours per week. </t>
  </si>
  <si>
    <t xml:space="preserve">Community Support Services are capped at 30 hours per week. Services may begin and continue for up to 24 consecutive months (two years) while the individual is still residing with his/her family. This service does not include costs related to room and board. The BDS Administrator reserves the right to exceed the cap and/or time limitations placed on this service on a case by case basis. </t>
  </si>
  <si>
    <t>This service may be provided in an acute care hospital, only when the parent or guardian is not available and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Community Support Services in acute care hospitals will be reviewed and approved by the person-centered planning team on a quarterly basis. Please refer to additional assurance language found in Main-Brief Waiver Description under section "Main; B; Optional".</t>
  </si>
  <si>
    <t xml:space="preserve">Crisis Response Services: Include direct consultation, clinical evaluation, staffing supports and transportation to individuals who are experiencing a behavioral, emotional or medical crisis or challenge. These services are intended to address the individual's specific problems, thereby reducing the likelihood of harm to the individual or others, and assisting the individual to return to his/her pre-crisis status. </t>
  </si>
  <si>
    <t xml:space="preserve">This waiver service is not available to individuals who are eligible to receive such service through the Medicaid State Plan (including EPSDT benefits). Limited to six month approval. Six month approvals may be renewed based on individual need. </t>
  </si>
  <si>
    <t xml:space="preserve"> 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Crisis Response Services in acute care hospitals will be reviewed and approved by the person-centered planning team on a quarterly basis. Please refer to additional assurance language found in Main-Brief Waiver Description under section "Main; B; Optional".</t>
  </si>
  <si>
    <t xml:space="preserve">Detailed description of the individuals circumstances and needs. </t>
  </si>
  <si>
    <t xml:space="preserve">For individuals with unsafe wandering and running behaviors, outdoor fencing may be provided under this waiver. Waiver funds allocated toward the cost of such a fence shall not exceed $2,500 which can provide approximately 3,500 square feet of a safe area. Exceptions to this service limitation may be made on a case by case basis. Payment may not be made to adapt the vehicles that are owned or leased by paid providers of waiver services.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</si>
  <si>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Environmental and Vehicle Modifications in acute care hospitals will be reviewed and approved by the person-centered planning team on a quarterly basis. Please refer to additional assurance language found in Main-Brief Waiver Description under section "Main; B; Optional".</t>
  </si>
  <si>
    <t>Individual Goods and Services are services, equipment, or supplies not otherwise provided through this waiver or through the Medicaid State Plan that address an identified need in the individual service agreement (ISA) (including improving and maintaining the participant's opportunities for full membership in the community) and meet the following requirements: The item or service would decrease the need for other Medicaid services; and/or promote inclusion in the community; and/or increase the participant's safety in the home environment; and the participant and their family does not have the funds to purchase the item or service is not available through other sources. Must not be an otherwise covered state plan service. Goods and Services are purchased based on needs identified in the individual service agreement. Experimental or prohibited treatments are excluded. Individual Goods and Services must be documented in the ISA. The coverage of these services permits a state to authorize the purchase of goods and services that are not otherwise offered in the waiver or the state plan. The goods and services purchased under this coverage may not circumvent other restrictions on the claiming for the costs of room and board.</t>
  </si>
  <si>
    <t xml:space="preserve"> 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 </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</si>
  <si>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Individual Goods and Services in acute care hospitals will be reviewed and approved by the person-centered planning team on a quarterly basis. Please refer to additional assurance language found in Main-Brief Waiver Description under section "Main; B; Optional".</t>
  </si>
  <si>
    <t xml:space="preserve">There is an annual $1,500 service limit. </t>
  </si>
  <si>
    <t xml:space="preserve">There is an annual $1,500 service limit. An individual may exceed this service limit cap with prior authorization approval from BDS. A prior authorization for the amount requested beyond the service limit cap must include supporting documentation, identify need and correlate to the person centered plan. </t>
  </si>
  <si>
    <t xml:space="preserve">The item or service must be identified as necessary in the individual service agreement. A goal related to the use of the item or service should be available in the individual service agreement, amendments to the service agreement should indicate this item if it wasn't in the original service agreement. Documentation related to the use of the item should be available for review in monthly notes. This item should have an anticipated shelf life. The frequency of purchase would be contingent upon the continued need of the item and the item's ability to continue to meet that need. </t>
  </si>
  <si>
    <t xml:space="preserve">Environmental and Vehicle Modification Services: Include those physical adaptations to the private residence of the participant, or vehicle that is the waiver participants primary means of transportation, required by the individual's service plan, that are necessary to ensure the health, welfare and safety of the individual, or which enable the individual to function with greater independence in the home and community, and without which, the individual would require institutionalization. Such adaptations may include the installation of ramps and grab-bars, widening of doorways, modification of bathroom facilities, or installation of specialized electric and plumbing systems, which are necessary to accommodate the medical equipment and supplies, which are necessary for the welfare of the individual. Excluded are those adaptations or improvements to the home, which are of general utility, and are not of direct medical or remedial benefit to the individual, such as carpeting, roof repair, central air conditioning, etc. Adaptations that add to the total square footage of the home are excluded from this benefit except when necessary to complete an adaptation.(e.g., in order to improve entrance/egress to a residence or to configure a bathroom to accommodate a wheelchair). All modifications will be provided in accordance with applicable State or local building codes. Relative to vehicle modification, the following are excluded: Those adaptations or improvements to a vehicle that are of general utility, and are not of direct medical or remedial benefit to the individual; purchase or lease of a vehicle; and regularly scheduled upkeep and maintenance of a vehicle with the exception of upkeep and maintenance of the modifications. </t>
  </si>
  <si>
    <t xml:space="preserve"> Individual's service plan should describe how the EMOD is necessary to ensure the health, welfare and safety of the individual, or how it will enable the individual to function with greater independence in the home and community, and without which, the individual would require institutionalization. </t>
  </si>
  <si>
    <t xml:space="preserve">Transportation services are designed specifically to improve the individual's and the caregiver's ability to access community activities within their own community in response to needs/choices identified through the individual's service agreement. Transportation services can include, but are not limited to: 1. Transport for safe movement from one place to another; 2. Travel training such as supporting the individual in learning how to access and use informal and public transport for independence and community integration; 3. Transportation service provided by different modalities, including; public and community transportation, taxi services, transportation specific to prepaid transportation cards, mileage reimbursement, volunteer transportation, and non-traditional transportation providers, and 4. Prepaid transportation vouchers and cards. 5. Parking and toll fees Payment for transportation under the waiver is limited to the costs of transportation needed to access a waiver service included in the participant’s service plan or access to other activities and resources identified in the service plan. </t>
  </si>
  <si>
    <t>Non-Medical Transportation is capped at $5,000 annually. Up to $10,000 annual is allowable for individuals that require specialized transportation including wheelchair van/lift and/or a van that allows the individual being transported to “not” be within arm’s reach of the driver for safety reasons. Verification of an individual's need for specialized transportation will be required upon request to the Bureau of Developmental Services. The Bureau of Developmental Services Administrator reserves the right to approve requests that exceed the cap on a case by case basis. Proof of this need to exceed the cap will be required upon request to the Bureau of Developmental Services. When the provider is transporting the individual, the individual is with the caretaker and the only transportation that may be covered is when the transportation that occurs is directly related to the individual's disability or specific to a caretaker providing the transportation to activities determined in the individual service agreement. Caretakers will provide proof of insurance, complete all required registry checks, and have a completed driving record check. Youth under the age of 16 shall not be reimbursed for public transportation expenses. The following are specifically excluded: 1. Adaptations or improvements to the vehicle that are of general utility, and are not of direct medical or remedial benefit to the individual; 2. Purchase or lease of a vehicle; and 3. Regularly scheduled upkeep and maintenance of a vehicle except upkeep and maintenance of the modifications. Coverage of non-medical transportation may be permitted when non-medical transportation is not otherwise available through a service in the waiver or the state plan.</t>
  </si>
  <si>
    <t>Non-Medical Transportation is capped at $5,000 annually. Up to $10,000 annual is allowable for individuals that require specialized transportation.</t>
  </si>
  <si>
    <t xml:space="preserve">Smart technology including electronic devices that enable participants at risk of institutionalization to summon help in an emergency. Covered devices include wearable or portable devices that allow for safe mobility, response systems that are connected to the participant’s telephone and programmed to signal a response center when activated, staffed and monitored response systems that operate 24 hours/day, seven days/week and any device that informs of elopement such as wandering awareness alerts. Other covered items include seatbelt release covers, ID bracelets, GPS devices, monthly expenses that are affiliated with maintenance contracts and/or agreements to maintain the operations of the device/item. Devices can be an option to consider as a part of a multifaceted safety plan, specific to a participant's unique needs. </t>
  </si>
  <si>
    <t>There is an annual $2,000 service limit. An individual may exceed this service limit cap with prior authorization approval from BDS. A prior authorization for the amount requested beyond the service limit cap must include supporting documentation, identify need and correlate to the person centered plan. Any device that might be considered restrictive will be part of a modification plan (behavior plan) and will be approved by the individual, guardian and the local Human Rights Committee.</t>
  </si>
  <si>
    <t>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Personal Emergency Response Services in acute care hospitals will be reviewed and approved by the person-centered planning team on a quarterly basis. Please refer to additional assurance language found in Main-Brief Waiver Description under section "Main; B; Optional".</t>
  </si>
  <si>
    <t>There is an annual $2,000 service limit.</t>
  </si>
  <si>
    <t xml:space="preserve">Any items provided under this category must be based on an assessed need by a qualified provider and cannot be available as a benefit under the NH State Medicaid Plan. </t>
  </si>
  <si>
    <t xml:space="preserve"> 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hospitals and home and community-based settings, and to preserve the individual’s functional abilities. The provision of Specialty Services in acute care hospitals will be reviewed and approved by the person-centered planning team on a quarterly basis. Please refer to additional assurance language found in Main-Brief Waiver Description under section "Main; B; Optional".</t>
  </si>
  <si>
    <t>Specialty Services: Are intended for recipients whose needs in the areas of medical, behavioral, therapeutic, health and personal well-being require services which are specialized pertaining to unique conditions and aspects of developmental disabilities. Specialty Services are utilized to provide assessments and consultations and are used to contribute to the design, development and provision of services, training support staff to provide appropriate supports as well as the evaluation of service outcomes and transportation if applicable.</t>
  </si>
  <si>
    <t xml:space="preserve"> This service may be provided remotely through telehealth as determined necessary by the state to ensure services are delivered while considering individual choice, cost effectiveness and compliance with CMS requirements and identified in the individual's person-centered plan. BDS will create and implement a Telehealth Checklist. The Telehealth Checklist will be completed by 2/1/2022. The checklist will act as a safeguard to ensure that a review of community integration is conducted throughout the person centered planning process and that the individual is not isolated. The checklist will ensure that the planning process has considered service needs and if these needs can be met by using a telehealth method of service delivery. If the individual requires hands-on assistance, telehealth service delivery shall not be an option. The Telehealth Checklist will include consideration of the percentage of time that telehealth service provision will be utilized. The amount of time chosen shall be determined during the person centered planning process and outlined in the individual service agreement. The Service Coordinator will complete the checklist during the person centered planning process in order to aid in the development of the annual individual service agreement, as well as during the quarterly monitoring activities required by He-M 503.10(m) (3) – (4). Telehealth service provision is currently available through allowances from the Appendix K. Implementation of the checklist will commence when the appendix K expires.</t>
  </si>
  <si>
    <t>Plan, direct, coach and mentor individuals with disabilities in community based, inclusive exercise activities based on a licensed recreational therapist or certified personal trainer’s recommendation. Develop specific goals for the individual’s service agreement, including activities that are carried over into the individual’s home and community; demonstrate exercise techniques and form, observe participants, explain to them corrective measures necessary to improve their skills, and transportation if applicable. Collaborate with the individual, his or her guardian (if applicable) and other caregivers and with other health and wellness professionals as needed. The Services must not otherwise be covered by NH State Plan.</t>
  </si>
  <si>
    <t xml:space="preserve"> This service may be provided in an acute care hospital under the following conditions: (A) Identified in an individual’s person-centered service plan; (B) Provided to meet needs of the individual that are not met through the provision of acute care hospital services; (C) Not a substitute for services that the hospital is obligated to provide through its conditions of participation or under Federal or State law, or under another applicable requirement; and (D) Designed to ensure smooth transitions between acute care settings and home and community-based settings, and to preserve the individual’s functional abilities. The provision of Wellness Coaching in acute care hospitals will be reviewed and approved by the person-centered planning team on a quarterly basis. Please refer to additional assurance language found in Main-Brief Waiver Description under section "Main; B; Optional".</t>
  </si>
  <si>
    <t xml:space="preserve">Wellness coaching services has an annual cap of $5,000. </t>
  </si>
  <si>
    <t xml:space="preserve">Identifies the desired wellness goals and outcomes for the individual over the coming year. </t>
  </si>
  <si>
    <t>Description of specialty services needs identified.</t>
  </si>
  <si>
    <t>Description of Non-Medical Transportation services needs identified.</t>
  </si>
  <si>
    <t>Description of Personal Emergency Responce services needs identified.</t>
  </si>
  <si>
    <t>Mile</t>
  </si>
  <si>
    <t>Non Medical Transportation - RATE Per Trip</t>
  </si>
  <si>
    <t>Non Medical Transportation - MILES Per Trip</t>
  </si>
  <si>
    <t>Frequency Equals Trip</t>
  </si>
  <si>
    <t>Frequency Equals Miles</t>
  </si>
  <si>
    <t>Miles</t>
  </si>
  <si>
    <t>Date Prepared:</t>
  </si>
  <si>
    <t>Service Change Date:</t>
  </si>
  <si>
    <t>Start Date:</t>
  </si>
  <si>
    <t>Service Coordination</t>
  </si>
  <si>
    <t>If Service Delivered via Telehealth in Individual's Home</t>
  </si>
  <si>
    <t>* Instructions for Telehealth Claims Submission:</t>
  </si>
  <si>
    <r>
      <t xml:space="preserve"> - Use both </t>
    </r>
    <r>
      <rPr>
        <b/>
        <sz val="10"/>
        <color rgb="FFFF0000"/>
        <rFont val="Arial"/>
        <family val="2"/>
      </rPr>
      <t>GT</t>
    </r>
    <r>
      <rPr>
        <sz val="11"/>
        <color rgb="FFFF0000"/>
        <rFont val="Calibri"/>
        <family val="2"/>
        <scheme val="minor"/>
      </rPr>
      <t xml:space="preserve"> in the last Modifier spot AND Place of Service Code </t>
    </r>
    <r>
      <rPr>
        <b/>
        <sz val="10"/>
        <color rgb="FFFF0000"/>
        <rFont val="Arial"/>
        <family val="2"/>
      </rPr>
      <t>02</t>
    </r>
  </si>
  <si>
    <r>
      <t xml:space="preserve"> - If all 4 Modifier spots are used as part of the Procedure Code Modifier Combination, use </t>
    </r>
    <r>
      <rPr>
        <b/>
        <sz val="10"/>
        <color rgb="FFFF0000"/>
        <rFont val="Arial"/>
        <family val="2"/>
      </rPr>
      <t>only</t>
    </r>
    <r>
      <rPr>
        <sz val="11"/>
        <color rgb="FFFF0000"/>
        <rFont val="Calibri"/>
        <family val="2"/>
        <scheme val="minor"/>
      </rPr>
      <t xml:space="preserve"> Place of Service Code 02</t>
    </r>
  </si>
  <si>
    <t>H2015 - Community Support (CSS) - Level 1</t>
  </si>
  <si>
    <t>H2023 - Supported Employment (SEP) - PDMS</t>
  </si>
  <si>
    <t>S5165 - Environmental Modification Services  - Home - PDMS</t>
  </si>
  <si>
    <t>S5165 - Environmental Modification Services  - Home Smoke Detector - PDMS</t>
  </si>
  <si>
    <t>S5165 - Environmental Modification Services  - Home  - Window - PDMS</t>
  </si>
  <si>
    <t>S5165 - Environmental Modification Services - Security System - PDMS</t>
  </si>
  <si>
    <t>T2039 - Environmental Modification Services - Vehicle - PDMS</t>
  </si>
  <si>
    <t>T1020 - Residential Personal Care - PDMS</t>
  </si>
  <si>
    <t>T2021 - Day Hab - PDMS</t>
  </si>
  <si>
    <r>
      <t xml:space="preserve">T2025 - Specialty Services Level 1 - </t>
    </r>
    <r>
      <rPr>
        <b/>
        <sz val="10"/>
        <rFont val="Arial"/>
        <family val="2"/>
      </rPr>
      <t>See New Services H2014 &amp; H2019</t>
    </r>
  </si>
  <si>
    <r>
      <t xml:space="preserve">T2025 - Specialty Services Level 2 - </t>
    </r>
    <r>
      <rPr>
        <b/>
        <sz val="10"/>
        <rFont val="Arial"/>
        <family val="2"/>
      </rPr>
      <t>See New Services H2014 &amp; H2019</t>
    </r>
  </si>
  <si>
    <r>
      <t xml:space="preserve">T2025 - Specialty Svcs Assessment/Consultation - </t>
    </r>
    <r>
      <rPr>
        <b/>
        <sz val="10"/>
        <rFont val="Arial"/>
        <family val="2"/>
      </rPr>
      <t>See New Service G0505</t>
    </r>
  </si>
  <si>
    <r>
      <t xml:space="preserve"> - Use both </t>
    </r>
    <r>
      <rPr>
        <b/>
        <sz val="10"/>
        <color rgb="FFFF0000"/>
        <rFont val="Arial"/>
        <family val="2"/>
      </rPr>
      <t>GT</t>
    </r>
    <r>
      <rPr>
        <sz val="11"/>
        <color rgb="FFFF0000"/>
        <rFont val="Calibri"/>
        <family val="2"/>
        <scheme val="minor"/>
      </rPr>
      <t xml:space="preserve"> in the last Modifier spot </t>
    </r>
    <r>
      <rPr>
        <b/>
        <sz val="11"/>
        <color rgb="FFFF0000"/>
        <rFont val="Calibri"/>
        <family val="2"/>
        <scheme val="minor"/>
      </rPr>
      <t>AND</t>
    </r>
    <r>
      <rPr>
        <sz val="11"/>
        <color rgb="FFFF0000"/>
        <rFont val="Calibri"/>
        <family val="2"/>
        <scheme val="minor"/>
      </rPr>
      <t xml:space="preserve"> Place of Service Code </t>
    </r>
    <r>
      <rPr>
        <b/>
        <sz val="10"/>
        <color rgb="FFFF0000"/>
        <rFont val="Arial"/>
        <family val="2"/>
      </rPr>
      <t>02</t>
    </r>
  </si>
  <si>
    <t>H2023 - Supported employment (SEP) - PDMS</t>
  </si>
  <si>
    <t>RPCLEV - PDMS</t>
  </si>
  <si>
    <t>ABDRLEV - PDMS</t>
  </si>
  <si>
    <t>DH - PDMS</t>
  </si>
  <si>
    <t>ABDDH  - PDMS</t>
  </si>
  <si>
    <t>SEP  - PDMS</t>
  </si>
  <si>
    <t>ABDSEP - PDMS</t>
  </si>
  <si>
    <t>SSLAssess - G0505 - PDMS</t>
  </si>
  <si>
    <t>ABDSSLAssess - G0505 - PDMS</t>
  </si>
  <si>
    <t>RESP - PDMS</t>
  </si>
  <si>
    <t>ABD RESP  - PDMS</t>
  </si>
  <si>
    <t>EMOD - Home - PDMS</t>
  </si>
  <si>
    <t>EMOD - Home Smoke - PDMS</t>
  </si>
  <si>
    <t>EMOD - Window - PDMS</t>
  </si>
  <si>
    <t>EMOD - Security System - PDMS</t>
  </si>
  <si>
    <t>EMOD - Vehicle - PDMS</t>
  </si>
  <si>
    <t>ABD EMOD - Home - PDMS</t>
  </si>
  <si>
    <t>ABD EMOD - Home Smoke - PDMS</t>
  </si>
  <si>
    <t>ABD EMOD - Window - PDMS</t>
  </si>
  <si>
    <t>ABD EMOD - Security System - PDMS</t>
  </si>
  <si>
    <t>ABD EMOD - Vehicle - PDMS</t>
  </si>
  <si>
    <t>11/15/19 UPDATED 1/11/20</t>
  </si>
  <si>
    <t>10/20/2021 UPDATE 5/13/22</t>
  </si>
  <si>
    <t>UPDATED 5/13/22</t>
  </si>
  <si>
    <t>Program Transportation</t>
  </si>
  <si>
    <t>Staff Transportation</t>
  </si>
  <si>
    <t>V3.1 07/20/2022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</si>
</sst>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mm/dd/yy;@"/>
    <numFmt numFmtId="166" formatCode="_(&quot;$&quot;* #,##0.0_);_(&quot;$&quot;* \(#,##0.0\);_(&quot;$&quot;* &quot;-&quot;??_);_(@_)"/>
    <numFmt numFmtId="167" formatCode="00"/>
    <numFmt numFmtId="168" formatCode="_(* #,##0_);_(* \(#,##0\);_(* &quot;-&quot;??_);_(@_)"/>
    <numFmt numFmtId="169" formatCode="0.0%"/>
    <numFmt numFmtId="170" formatCode="00000000"/>
    <numFmt numFmtId="171" formatCode="00000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0"/>
      <color theme="1"/>
      <name val="Tahoma"/>
      <family val="2"/>
    </font>
    <font>
      <sz val="10"/>
      <name val="Arial"/>
      <family val="2"/>
    </font>
    <font>
      <sz val="11"/>
      <color theme="1"/>
      <name val="Arial"/>
      <family val="2"/>
    </font>
    <font>
      <b/>
      <sz val="11"/>
      <color theme="1"/>
      <name val="Arial"/>
      <family val="2"/>
    </font>
    <font>
      <b/>
      <u/>
      <sz val="11"/>
      <color theme="1"/>
      <name val="Arial"/>
      <family val="2"/>
    </font>
    <font>
      <u/>
      <sz val="9"/>
      <color theme="10"/>
      <name val="Arial"/>
      <family val="2"/>
    </font>
    <font>
      <u/>
      <sz val="11"/>
      <color theme="1"/>
      <name val="Arial"/>
      <family val="2"/>
    </font>
    <font>
      <b/>
      <i/>
      <sz val="11"/>
      <color theme="1"/>
      <name val="Arial"/>
      <family val="2"/>
    </font>
    <font>
      <sz val="11"/>
      <name val="Arial"/>
      <family val="2"/>
    </font>
    <font>
      <b/>
      <sz val="10"/>
      <name val="Arial"/>
      <family val="2"/>
    </font>
    <font>
      <b/>
      <u/>
      <sz val="11"/>
      <color rgb="FFFF0000"/>
      <name val="Arial"/>
      <family val="2"/>
    </font>
    <font>
      <b/>
      <u val="singleAccounting"/>
      <sz val="11"/>
      <color theme="1"/>
      <name val="Arial"/>
      <family val="2"/>
    </font>
    <font>
      <b/>
      <sz val="11"/>
      <name val="Arial"/>
      <family val="2"/>
    </font>
    <font>
      <sz val="8"/>
      <color theme="1"/>
      <name val="Calibri"/>
      <family val="2"/>
      <scheme val="minor"/>
    </font>
    <font>
      <sz val="10"/>
      <color rgb="FF333333"/>
      <name val="Arial"/>
      <family val="2"/>
    </font>
    <font>
      <b/>
      <sz val="10"/>
      <color rgb="FFFF0000"/>
      <name val="Arial"/>
      <family val="2"/>
    </font>
    <font>
      <sz val="10"/>
      <color rgb="FFFF0000"/>
      <name val="Arial"/>
      <family val="2"/>
    </font>
    <font>
      <b/>
      <u/>
      <sz val="10"/>
      <color rgb="FFFF0000"/>
      <name val="Arial"/>
      <family val="2"/>
    </font>
    <font>
      <sz val="11"/>
      <color rgb="FF0070C0"/>
      <name val="Arial"/>
      <family val="2"/>
    </font>
    <font>
      <sz val="11"/>
      <color theme="4" tint="-0.249977111117893"/>
      <name val="Arial"/>
      <family val="2"/>
    </font>
    <font>
      <b/>
      <sz val="11"/>
      <color rgb="FFFF0000"/>
      <name val="Arial"/>
      <family val="2"/>
    </font>
    <font>
      <sz val="11"/>
      <name val="Calibri"/>
      <family val="2"/>
      <scheme val="minor"/>
    </font>
    <font>
      <sz val="11"/>
      <color indexed="8"/>
      <name val="Arial"/>
      <family val="2"/>
    </font>
    <font>
      <b/>
      <u/>
      <sz val="11"/>
      <name val="Arial"/>
      <family val="2"/>
    </font>
    <font>
      <b/>
      <sz val="11"/>
      <color theme="0"/>
      <name val="Calibri"/>
      <family val="2"/>
      <scheme val="minor"/>
    </font>
    <font>
      <b/>
      <sz val="11"/>
      <color rgb="FF0070C0"/>
      <name val="Arial"/>
      <family val="2"/>
    </font>
    <font>
      <sz val="11"/>
      <color rgb="FFFF0000"/>
      <name val="Calibri"/>
      <family val="2"/>
      <scheme val="minor"/>
    </font>
    <font>
      <b/>
      <sz val="11"/>
      <color rgb="FFFF000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99FF"/>
        <bgColor indexed="64"/>
      </patternFill>
    </fill>
    <fill>
      <patternFill patternType="solid">
        <fgColor theme="2" tint="-0.24994659260841701"/>
        <bgColor indexed="64"/>
      </patternFill>
    </fill>
    <fill>
      <patternFill patternType="solid">
        <fgColor rgb="FFCCFFCC"/>
        <bgColor indexed="64"/>
      </patternFill>
    </fill>
    <fill>
      <patternFill patternType="solid">
        <fgColor theme="0" tint="-0.34998626667073579"/>
        <bgColor indexed="64"/>
      </patternFill>
    </fill>
    <fill>
      <patternFill patternType="solid">
        <fgColor rgb="FFFF999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double">
        <color indexed="64"/>
      </bottom>
      <diagonal/>
    </border>
    <border>
      <left/>
      <right/>
      <top/>
      <bottom style="double">
        <color indexed="64"/>
      </bottom>
      <diagonal/>
    </border>
    <border>
      <left style="thick">
        <color indexed="64"/>
      </left>
      <right style="thick">
        <color indexed="64"/>
      </right>
      <top style="thick">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1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9" fillId="0" borderId="0" applyNumberFormat="0" applyFill="0" applyBorder="0" applyAlignment="0" applyProtection="0">
      <alignment vertical="top"/>
      <protection locked="0"/>
    </xf>
    <xf numFmtId="9"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8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xf numFmtId="0" fontId="0" fillId="0" borderId="1" xfId="0" applyFill="1" applyBorder="1"/>
    <xf numFmtId="0" fontId="2" fillId="3"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vertical="center"/>
    </xf>
    <xf numFmtId="44" fontId="0" fillId="0" borderId="1" xfId="1" applyFont="1" applyFill="1" applyBorder="1" applyAlignment="1">
      <alignment horizontal="left" vertical="center"/>
    </xf>
    <xf numFmtId="44" fontId="0" fillId="0" borderId="1" xfId="1" applyFont="1" applyFill="1" applyBorder="1" applyAlignment="1">
      <alignment vertical="center"/>
    </xf>
    <xf numFmtId="44" fontId="0" fillId="0" borderId="1" xfId="1" applyFont="1" applyFill="1" applyBorder="1"/>
    <xf numFmtId="0" fontId="2" fillId="3" borderId="1" xfId="0" applyFont="1" applyFill="1"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4" borderId="1" xfId="0" applyFill="1" applyBorder="1" applyAlignment="1">
      <alignment horizontal="center" vertical="center" wrapText="1"/>
    </xf>
    <xf numFmtId="0" fontId="0" fillId="0" borderId="4" xfId="0" applyFill="1" applyBorder="1" applyAlignment="1">
      <alignment horizontal="center" vertical="center"/>
    </xf>
    <xf numFmtId="44" fontId="6" fillId="6" borderId="1" xfId="9" applyFont="1" applyFill="1" applyBorder="1" applyProtection="1"/>
    <xf numFmtId="44" fontId="6" fillId="0" borderId="1" xfId="9" applyFont="1" applyBorder="1" applyAlignment="1" applyProtection="1">
      <alignment horizontal="center"/>
      <protection locked="0"/>
    </xf>
    <xf numFmtId="44" fontId="6" fillId="0" borderId="1" xfId="9" applyFont="1" applyBorder="1" applyProtection="1">
      <protection locked="0"/>
    </xf>
    <xf numFmtId="1" fontId="6" fillId="0" borderId="1" xfId="9" applyNumberFormat="1" applyFont="1" applyBorder="1" applyProtection="1">
      <protection locked="0"/>
    </xf>
    <xf numFmtId="164" fontId="6" fillId="6" borderId="1" xfId="9" applyNumberFormat="1" applyFont="1" applyFill="1" applyBorder="1" applyProtection="1"/>
    <xf numFmtId="9" fontId="6" fillId="0" borderId="1" xfId="11" applyFont="1" applyBorder="1" applyProtection="1">
      <protection locked="0"/>
    </xf>
    <xf numFmtId="1" fontId="6" fillId="0" borderId="1" xfId="8" applyNumberFormat="1" applyFont="1" applyBorder="1" applyProtection="1">
      <protection locked="0"/>
    </xf>
    <xf numFmtId="164" fontId="6" fillId="6" borderId="14" xfId="9" applyNumberFormat="1" applyFont="1" applyFill="1" applyBorder="1" applyProtection="1"/>
    <xf numFmtId="44" fontId="6" fillId="0" borderId="8" xfId="9" applyFont="1" applyBorder="1" applyProtection="1">
      <protection locked="0"/>
    </xf>
    <xf numFmtId="1" fontId="6" fillId="0" borderId="8" xfId="9" applyNumberFormat="1" applyFont="1" applyBorder="1" applyProtection="1">
      <protection locked="0"/>
    </xf>
    <xf numFmtId="44" fontId="6" fillId="0" borderId="0" xfId="9" applyFont="1" applyFill="1" applyBorder="1" applyAlignment="1" applyProtection="1"/>
    <xf numFmtId="0" fontId="12" fillId="0" borderId="34" xfId="10" applyFont="1" applyFill="1" applyBorder="1" applyAlignment="1" applyProtection="1">
      <protection locked="0"/>
    </xf>
    <xf numFmtId="44" fontId="6" fillId="6" borderId="33" xfId="9" applyFont="1" applyFill="1" applyBorder="1" applyAlignment="1" applyProtection="1"/>
    <xf numFmtId="38" fontId="6" fillId="0" borderId="0" xfId="7" applyNumberFormat="1" applyProtection="1"/>
    <xf numFmtId="0" fontId="6" fillId="0" borderId="0" xfId="7" applyProtection="1"/>
    <xf numFmtId="44" fontId="6" fillId="0" borderId="0" xfId="9" applyFont="1" applyProtection="1"/>
    <xf numFmtId="40" fontId="6" fillId="0" borderId="0" xfId="7" applyNumberFormat="1" applyAlignment="1" applyProtection="1">
      <alignment horizontal="center"/>
    </xf>
    <xf numFmtId="164" fontId="6" fillId="0" borderId="1" xfId="9" applyNumberFormat="1" applyFont="1" applyBorder="1" applyProtection="1">
      <protection locked="0"/>
    </xf>
    <xf numFmtId="0" fontId="0" fillId="0" borderId="0" xfId="0" applyAlignment="1">
      <alignment horizontal="left"/>
    </xf>
    <xf numFmtId="0" fontId="6" fillId="0" borderId="1" xfId="7" applyFont="1" applyBorder="1" applyProtection="1">
      <protection locked="0"/>
    </xf>
    <xf numFmtId="44" fontId="6" fillId="0" borderId="2" xfId="9" applyFont="1" applyBorder="1" applyAlignment="1" applyProtection="1">
      <alignment horizontal="center"/>
      <protection locked="0"/>
    </xf>
    <xf numFmtId="0" fontId="6" fillId="0" borderId="2" xfId="7" applyFont="1" applyBorder="1" applyProtection="1">
      <protection locked="0"/>
    </xf>
    <xf numFmtId="44" fontId="8" fillId="7" borderId="40" xfId="9" applyFont="1" applyFill="1" applyBorder="1" applyAlignment="1" applyProtection="1">
      <alignment horizontal="center" wrapText="1"/>
    </xf>
    <xf numFmtId="44" fontId="6" fillId="0" borderId="2" xfId="9" applyFont="1" applyBorder="1" applyProtection="1">
      <protection locked="0"/>
    </xf>
    <xf numFmtId="1" fontId="6" fillId="0" borderId="2" xfId="9" applyNumberFormat="1" applyFont="1" applyBorder="1" applyProtection="1">
      <protection locked="0"/>
    </xf>
    <xf numFmtId="44" fontId="6" fillId="0" borderId="44" xfId="9" applyFont="1" applyBorder="1" applyAlignment="1" applyProtection="1">
      <protection locked="0"/>
    </xf>
    <xf numFmtId="44" fontId="6" fillId="0" borderId="1" xfId="9" applyFont="1" applyBorder="1" applyAlignment="1" applyProtection="1">
      <alignment horizontal="center" vertical="center"/>
      <protection locked="0"/>
    </xf>
    <xf numFmtId="44" fontId="6" fillId="6" borderId="1" xfId="9" applyFont="1" applyFill="1" applyBorder="1" applyAlignment="1" applyProtection="1">
      <alignment horizontal="center"/>
    </xf>
    <xf numFmtId="44" fontId="6" fillId="0" borderId="1" xfId="9" applyFont="1" applyBorder="1" applyAlignment="1" applyProtection="1">
      <alignment horizontal="left"/>
      <protection locked="0"/>
    </xf>
    <xf numFmtId="11" fontId="10" fillId="6" borderId="1" xfId="9" applyNumberFormat="1" applyFont="1" applyFill="1" applyBorder="1" applyAlignment="1" applyProtection="1">
      <alignment horizontal="center" wrapText="1"/>
    </xf>
    <xf numFmtId="44" fontId="6" fillId="0" borderId="2" xfId="9" applyFont="1" applyBorder="1" applyAlignment="1" applyProtection="1">
      <alignment horizontal="left" wrapText="1"/>
      <protection locked="0"/>
    </xf>
    <xf numFmtId="44" fontId="6" fillId="0" borderId="1" xfId="9" applyFont="1" applyBorder="1" applyAlignment="1" applyProtection="1">
      <alignment horizontal="center" wrapText="1"/>
      <protection locked="0"/>
    </xf>
    <xf numFmtId="44" fontId="6" fillId="0" borderId="1" xfId="1" applyFont="1" applyBorder="1" applyProtection="1">
      <protection locked="0"/>
    </xf>
    <xf numFmtId="44" fontId="6" fillId="6" borderId="33" xfId="9" applyFont="1" applyFill="1" applyBorder="1" applyProtection="1"/>
    <xf numFmtId="44" fontId="7" fillId="6" borderId="26" xfId="9" applyFont="1" applyFill="1" applyBorder="1" applyAlignment="1" applyProtection="1">
      <alignment horizontal="center"/>
    </xf>
    <xf numFmtId="164" fontId="7" fillId="6" borderId="26" xfId="9" applyNumberFormat="1" applyFont="1" applyFill="1" applyBorder="1" applyProtection="1"/>
    <xf numFmtId="164" fontId="7" fillId="6" borderId="30" xfId="7" applyNumberFormat="1" applyFont="1" applyFill="1" applyBorder="1" applyProtection="1"/>
    <xf numFmtId="164" fontId="7" fillId="6" borderId="14" xfId="9" applyNumberFormat="1" applyFont="1" applyFill="1" applyBorder="1" applyProtection="1"/>
    <xf numFmtId="164" fontId="7" fillId="6" borderId="19" xfId="7" applyNumberFormat="1" applyFont="1" applyFill="1" applyBorder="1" applyProtection="1"/>
    <xf numFmtId="0" fontId="6" fillId="0" borderId="12" xfId="7" applyFont="1" applyBorder="1" applyProtection="1">
      <protection locked="0"/>
    </xf>
    <xf numFmtId="44" fontId="8" fillId="6" borderId="27" xfId="9" applyFont="1" applyFill="1" applyBorder="1" applyAlignment="1" applyProtection="1"/>
    <xf numFmtId="9" fontId="7" fillId="6" borderId="36" xfId="11" applyFont="1" applyFill="1" applyBorder="1" applyAlignment="1" applyProtection="1">
      <alignment horizontal="center"/>
    </xf>
    <xf numFmtId="164" fontId="7" fillId="6" borderId="36" xfId="9" applyNumberFormat="1" applyFont="1" applyFill="1" applyBorder="1" applyProtection="1"/>
    <xf numFmtId="0" fontId="7" fillId="6" borderId="36" xfId="7" applyFont="1" applyFill="1" applyBorder="1" applyProtection="1"/>
    <xf numFmtId="1" fontId="7" fillId="6" borderId="36" xfId="9" applyNumberFormat="1" applyFont="1" applyFill="1" applyBorder="1" applyProtection="1"/>
    <xf numFmtId="0" fontId="7" fillId="6" borderId="36" xfId="7" applyFont="1" applyFill="1" applyBorder="1" applyAlignment="1" applyProtection="1">
      <alignment horizontal="center"/>
    </xf>
    <xf numFmtId="1" fontId="7" fillId="6" borderId="36" xfId="7" applyNumberFormat="1" applyFont="1" applyFill="1" applyBorder="1" applyProtection="1"/>
    <xf numFmtId="164" fontId="7" fillId="6" borderId="36" xfId="7" applyNumberFormat="1" applyFont="1" applyFill="1" applyBorder="1" applyProtection="1"/>
    <xf numFmtId="0" fontId="15" fillId="6" borderId="36" xfId="7" applyFont="1" applyFill="1" applyBorder="1" applyProtection="1"/>
    <xf numFmtId="44" fontId="11" fillId="0" borderId="0" xfId="9" applyFont="1" applyFill="1" applyBorder="1" applyAlignment="1" applyProtection="1"/>
    <xf numFmtId="1" fontId="6" fillId="0" borderId="0" xfId="9" applyNumberFormat="1" applyFont="1" applyFill="1" applyBorder="1" applyProtection="1"/>
    <xf numFmtId="1" fontId="6" fillId="6" borderId="1" xfId="9" applyNumberFormat="1" applyFont="1" applyFill="1" applyBorder="1" applyProtection="1"/>
    <xf numFmtId="164" fontId="6" fillId="6" borderId="1" xfId="1" applyNumberFormat="1" applyFont="1" applyFill="1" applyBorder="1" applyProtection="1"/>
    <xf numFmtId="164" fontId="7" fillId="0" borderId="0" xfId="7" applyNumberFormat="1" applyFont="1" applyFill="1" applyBorder="1" applyProtection="1"/>
    <xf numFmtId="0" fontId="6" fillId="0" borderId="0" xfId="7" applyFill="1" applyProtection="1"/>
    <xf numFmtId="0" fontId="7" fillId="3" borderId="26" xfId="7" applyFont="1" applyFill="1" applyBorder="1" applyAlignment="1" applyProtection="1">
      <alignment horizontal="center"/>
    </xf>
    <xf numFmtId="0" fontId="7" fillId="0" borderId="0" xfId="7" applyFont="1" applyBorder="1" applyAlignment="1" applyProtection="1">
      <alignment horizontal="center"/>
    </xf>
    <xf numFmtId="9" fontId="6" fillId="0" borderId="27" xfId="2" applyFont="1" applyBorder="1" applyProtection="1"/>
    <xf numFmtId="0" fontId="7" fillId="0" borderId="0" xfId="7" applyFont="1" applyBorder="1" applyProtection="1"/>
    <xf numFmtId="166" fontId="6" fillId="0" borderId="35" xfId="1" applyNumberFormat="1" applyFont="1" applyBorder="1" applyProtection="1"/>
    <xf numFmtId="164" fontId="6" fillId="0" borderId="6" xfId="1" applyNumberFormat="1" applyFont="1" applyBorder="1" applyProtection="1"/>
    <xf numFmtId="0" fontId="7" fillId="3" borderId="12" xfId="7" applyFont="1" applyFill="1" applyBorder="1" applyAlignment="1" applyProtection="1">
      <alignment horizontal="center" wrapText="1"/>
    </xf>
    <xf numFmtId="44" fontId="6" fillId="6" borderId="14" xfId="9" applyNumberFormat="1" applyFont="1" applyFill="1" applyBorder="1" applyProtection="1"/>
    <xf numFmtId="0" fontId="7" fillId="0" borderId="0" xfId="7" applyFont="1" applyBorder="1" applyAlignment="1" applyProtection="1">
      <alignment wrapText="1"/>
    </xf>
    <xf numFmtId="0" fontId="7" fillId="0" borderId="0" xfId="7" applyFont="1" applyFill="1" applyBorder="1" applyAlignment="1" applyProtection="1">
      <alignment vertical="center"/>
    </xf>
    <xf numFmtId="0" fontId="5" fillId="0" borderId="0" xfId="6"/>
    <xf numFmtId="0" fontId="5" fillId="0" borderId="0" xfId="6" applyAlignment="1">
      <alignment horizontal="center"/>
    </xf>
    <xf numFmtId="0" fontId="5" fillId="0" borderId="0" xfId="6" applyAlignment="1">
      <alignment vertical="center"/>
    </xf>
    <xf numFmtId="0" fontId="16" fillId="0" borderId="0" xfId="6" applyFont="1"/>
    <xf numFmtId="0" fontId="4" fillId="0" borderId="1" xfId="6" applyFont="1" applyBorder="1" applyAlignment="1">
      <alignment horizontal="center" wrapText="1"/>
    </xf>
    <xf numFmtId="0" fontId="5" fillId="8" borderId="1" xfId="6" applyFill="1" applyBorder="1" applyAlignment="1">
      <alignment vertical="center"/>
    </xf>
    <xf numFmtId="0" fontId="5" fillId="2" borderId="1" xfId="6" applyFill="1" applyBorder="1" applyAlignment="1">
      <alignment vertical="center"/>
    </xf>
    <xf numFmtId="0" fontId="5" fillId="0" borderId="0" xfId="6" applyAlignment="1">
      <alignment horizontal="left" vertical="center"/>
    </xf>
    <xf numFmtId="0" fontId="5" fillId="0" borderId="0" xfId="6" applyFill="1"/>
    <xf numFmtId="44" fontId="5" fillId="0" borderId="0" xfId="6" applyNumberFormat="1" applyFill="1"/>
    <xf numFmtId="44" fontId="5" fillId="0" borderId="0" xfId="1" applyFont="1" applyFill="1"/>
    <xf numFmtId="0" fontId="13" fillId="0" borderId="0" xfId="6" applyFont="1" applyAlignment="1">
      <alignment horizontal="center"/>
    </xf>
    <xf numFmtId="0" fontId="5" fillId="5" borderId="0" xfId="6" applyFill="1" applyAlignment="1">
      <alignment horizontal="right"/>
    </xf>
    <xf numFmtId="0" fontId="5" fillId="5" borderId="0" xfId="6" applyFill="1" applyAlignment="1">
      <alignment horizontal="center" vertical="center"/>
    </xf>
    <xf numFmtId="0" fontId="5" fillId="8" borderId="0" xfId="6" applyFill="1" applyAlignment="1">
      <alignment horizontal="right"/>
    </xf>
    <xf numFmtId="44" fontId="0" fillId="0" borderId="0" xfId="5" applyFont="1"/>
    <xf numFmtId="0" fontId="5" fillId="0" borderId="0" xfId="6" applyFill="1" applyBorder="1"/>
    <xf numFmtId="0" fontId="5" fillId="0" borderId="0" xfId="6" applyFill="1" applyBorder="1" applyAlignment="1">
      <alignment wrapText="1"/>
    </xf>
    <xf numFmtId="0" fontId="0" fillId="0" borderId="0" xfId="6" applyFont="1" applyFill="1" applyBorder="1"/>
    <xf numFmtId="0" fontId="13" fillId="4" borderId="1" xfId="0" applyFont="1" applyFill="1" applyBorder="1" applyAlignment="1" applyProtection="1">
      <alignment horizontal="center" vertical="center"/>
    </xf>
    <xf numFmtId="0" fontId="0" fillId="0" borderId="0" xfId="0" applyProtection="1"/>
    <xf numFmtId="44" fontId="5" fillId="0" borderId="0" xfId="4" applyFont="1" applyProtection="1"/>
    <xf numFmtId="44" fontId="0" fillId="0" borderId="0" xfId="4" applyFont="1" applyProtection="1"/>
    <xf numFmtId="0" fontId="5" fillId="0" borderId="3" xfId="6" applyFill="1" applyBorder="1" applyAlignment="1">
      <alignment horizontal="left" vertical="center" wrapText="1"/>
    </xf>
    <xf numFmtId="0" fontId="5" fillId="0" borderId="0" xfId="6" applyFill="1" applyAlignment="1">
      <alignment horizontal="center" vertical="center"/>
    </xf>
    <xf numFmtId="0" fontId="13" fillId="0" borderId="0" xfId="6" applyFont="1" applyFill="1" applyAlignment="1">
      <alignment horizontal="center"/>
    </xf>
    <xf numFmtId="0" fontId="5" fillId="0" borderId="0" xfId="6" applyAlignment="1">
      <alignment wrapText="1"/>
    </xf>
    <xf numFmtId="0" fontId="5" fillId="0" borderId="0" xfId="6" applyFont="1" applyBorder="1" applyAlignment="1">
      <alignment horizontal="center" wrapText="1"/>
    </xf>
    <xf numFmtId="0" fontId="13" fillId="0" borderId="1" xfId="6" applyFont="1" applyFill="1" applyBorder="1" applyAlignment="1">
      <alignment horizontal="center"/>
    </xf>
    <xf numFmtId="0" fontId="5" fillId="0" borderId="1" xfId="6" applyFont="1" applyFill="1" applyBorder="1" applyAlignment="1">
      <alignment horizontal="center"/>
    </xf>
    <xf numFmtId="44" fontId="5" fillId="0" borderId="1" xfId="1" applyFont="1" applyFill="1" applyBorder="1" applyAlignment="1">
      <alignment horizontal="center"/>
    </xf>
    <xf numFmtId="0" fontId="13" fillId="0" borderId="1" xfId="6" applyFont="1" applyFill="1" applyBorder="1" applyAlignment="1">
      <alignment horizontal="center" vertical="center"/>
    </xf>
    <xf numFmtId="166" fontId="6" fillId="0" borderId="0" xfId="1" applyNumberFormat="1" applyFont="1" applyBorder="1" applyProtection="1"/>
    <xf numFmtId="164" fontId="6" fillId="0" borderId="0" xfId="1" applyNumberFormat="1" applyFont="1" applyBorder="1" applyProtection="1"/>
    <xf numFmtId="0" fontId="2" fillId="2" borderId="1" xfId="0" applyFont="1" applyFill="1" applyBorder="1" applyAlignment="1">
      <alignment horizontal="center" wrapText="1"/>
    </xf>
    <xf numFmtId="0" fontId="2" fillId="14" borderId="1" xfId="0" applyFont="1" applyFill="1" applyBorder="1" applyAlignment="1">
      <alignment horizontal="center" wrapText="1"/>
    </xf>
    <xf numFmtId="40" fontId="6" fillId="0" borderId="0" xfId="7" applyNumberFormat="1" applyAlignment="1" applyProtection="1">
      <alignment horizontal="center" wrapText="1"/>
    </xf>
    <xf numFmtId="0" fontId="7" fillId="0" borderId="0" xfId="7" applyFont="1" applyBorder="1" applyAlignment="1" applyProtection="1">
      <alignment horizontal="center" wrapText="1"/>
    </xf>
    <xf numFmtId="0" fontId="6" fillId="0" borderId="0" xfId="7" applyAlignment="1" applyProtection="1">
      <alignment wrapText="1"/>
    </xf>
    <xf numFmtId="0" fontId="7" fillId="0" borderId="0" xfId="7" applyFont="1" applyFill="1" applyBorder="1" applyAlignment="1" applyProtection="1">
      <alignment horizontal="center" wrapText="1"/>
    </xf>
    <xf numFmtId="0" fontId="23" fillId="0" borderId="0" xfId="7" applyFont="1" applyProtection="1"/>
    <xf numFmtId="0" fontId="6" fillId="0" borderId="1" xfId="7" applyFont="1" applyFill="1" applyBorder="1" applyProtection="1"/>
    <xf numFmtId="0" fontId="6" fillId="15" borderId="2" xfId="0" applyFont="1" applyFill="1" applyBorder="1" applyProtection="1"/>
    <xf numFmtId="0" fontId="6" fillId="15" borderId="1" xfId="0" applyFont="1" applyFill="1" applyBorder="1" applyProtection="1"/>
    <xf numFmtId="0" fontId="6" fillId="0" borderId="2" xfId="0" applyFont="1" applyBorder="1" applyProtection="1"/>
    <xf numFmtId="0" fontId="6" fillId="0" borderId="1" xfId="0" applyFont="1" applyBorder="1" applyProtection="1"/>
    <xf numFmtId="11" fontId="6" fillId="6" borderId="1" xfId="9" applyNumberFormat="1" applyFont="1" applyFill="1" applyBorder="1" applyAlignment="1" applyProtection="1">
      <alignment horizontal="center" wrapText="1"/>
    </xf>
    <xf numFmtId="44" fontId="8" fillId="6" borderId="1" xfId="9" applyFont="1" applyFill="1" applyBorder="1" applyAlignment="1" applyProtection="1">
      <alignment horizontal="center" wrapText="1"/>
    </xf>
    <xf numFmtId="44" fontId="6" fillId="15" borderId="31" xfId="9" applyFont="1" applyFill="1" applyBorder="1" applyAlignment="1" applyProtection="1"/>
    <xf numFmtId="44" fontId="6" fillId="15" borderId="31" xfId="1" applyFont="1" applyFill="1" applyBorder="1" applyProtection="1"/>
    <xf numFmtId="44" fontId="6" fillId="15" borderId="15" xfId="9" applyFont="1" applyFill="1" applyBorder="1" applyAlignment="1" applyProtection="1"/>
    <xf numFmtId="44" fontId="6" fillId="15" borderId="15" xfId="1" applyFont="1" applyFill="1" applyBorder="1" applyProtection="1"/>
    <xf numFmtId="164" fontId="7" fillId="6" borderId="36" xfId="1" applyNumberFormat="1" applyFont="1" applyFill="1" applyBorder="1" applyProtection="1"/>
    <xf numFmtId="44" fontId="6" fillId="6" borderId="26" xfId="1" applyFont="1" applyFill="1" applyBorder="1" applyProtection="1"/>
    <xf numFmtId="164" fontId="6" fillId="6" borderId="26" xfId="9" applyNumberFormat="1" applyFont="1" applyFill="1" applyBorder="1" applyProtection="1"/>
    <xf numFmtId="44" fontId="6" fillId="6" borderId="44" xfId="1" applyFont="1" applyFill="1" applyBorder="1" applyProtection="1"/>
    <xf numFmtId="164" fontId="6" fillId="6" borderId="50" xfId="9" applyNumberFormat="1" applyFont="1" applyFill="1" applyBorder="1" applyProtection="1"/>
    <xf numFmtId="44" fontId="6" fillId="6" borderId="30" xfId="1" applyFont="1" applyFill="1" applyBorder="1" applyProtection="1"/>
    <xf numFmtId="44" fontId="6" fillId="0" borderId="2" xfId="1" applyFont="1" applyBorder="1" applyProtection="1">
      <protection locked="0"/>
    </xf>
    <xf numFmtId="0" fontId="8" fillId="7" borderId="11" xfId="7" applyFont="1" applyFill="1" applyBorder="1" applyAlignment="1" applyProtection="1">
      <alignment vertical="center" wrapText="1"/>
    </xf>
    <xf numFmtId="0" fontId="8" fillId="7" borderId="20" xfId="7" applyFont="1" applyFill="1" applyBorder="1" applyAlignment="1" applyProtection="1">
      <alignment horizontal="center" vertical="center"/>
    </xf>
    <xf numFmtId="1" fontId="6" fillId="6" borderId="1" xfId="7" applyNumberFormat="1" applyFont="1" applyFill="1" applyBorder="1" applyAlignment="1" applyProtection="1">
      <alignment horizontal="center"/>
    </xf>
    <xf numFmtId="0" fontId="6" fillId="6" borderId="26" xfId="7" applyFont="1" applyFill="1" applyBorder="1" applyAlignment="1" applyProtection="1">
      <alignment wrapText="1"/>
    </xf>
    <xf numFmtId="164" fontId="6" fillId="6" borderId="26" xfId="7" applyNumberFormat="1" applyFont="1" applyFill="1" applyBorder="1" applyProtection="1"/>
    <xf numFmtId="0" fontId="6" fillId="0" borderId="12" xfId="7" applyFont="1" applyFill="1" applyBorder="1" applyProtection="1">
      <protection locked="0"/>
    </xf>
    <xf numFmtId="0" fontId="6" fillId="0" borderId="0" xfId="7" applyFont="1" applyFill="1" applyBorder="1" applyProtection="1"/>
    <xf numFmtId="0" fontId="6" fillId="0" borderId="0" xfId="7" applyFont="1" applyFill="1" applyBorder="1" applyAlignment="1" applyProtection="1">
      <alignment horizontal="center"/>
    </xf>
    <xf numFmtId="1" fontId="6" fillId="0" borderId="0" xfId="7" applyNumberFormat="1" applyFont="1" applyFill="1" applyBorder="1" applyProtection="1"/>
    <xf numFmtId="0" fontId="6" fillId="6" borderId="1" xfId="7" applyFont="1" applyFill="1" applyBorder="1" applyProtection="1"/>
    <xf numFmtId="1" fontId="6" fillId="6" borderId="1" xfId="7" applyNumberFormat="1" applyFont="1" applyFill="1" applyBorder="1" applyProtection="1"/>
    <xf numFmtId="0" fontId="6" fillId="0" borderId="12" xfId="7" applyFont="1" applyBorder="1" applyAlignment="1" applyProtection="1">
      <alignment wrapText="1"/>
      <protection locked="0"/>
    </xf>
    <xf numFmtId="44" fontId="8" fillId="0" borderId="0" xfId="9" applyFont="1" applyFill="1" applyBorder="1" applyAlignment="1" applyProtection="1">
      <alignment vertical="center"/>
    </xf>
    <xf numFmtId="0" fontId="6" fillId="6" borderId="1" xfId="7" applyFont="1" applyFill="1" applyBorder="1" applyAlignment="1" applyProtection="1">
      <alignment wrapText="1"/>
    </xf>
    <xf numFmtId="0" fontId="6" fillId="15" borderId="12" xfId="7" applyFont="1" applyFill="1" applyBorder="1" applyAlignment="1" applyProtection="1">
      <alignment wrapText="1"/>
      <protection locked="0"/>
    </xf>
    <xf numFmtId="0" fontId="6" fillId="6" borderId="27" xfId="7" applyFont="1" applyFill="1" applyBorder="1" applyProtection="1"/>
    <xf numFmtId="0" fontId="6" fillId="15" borderId="31" xfId="7" applyFont="1" applyFill="1" applyBorder="1" applyProtection="1"/>
    <xf numFmtId="0" fontId="6" fillId="0" borderId="52" xfId="7" applyFont="1" applyBorder="1" applyProtection="1">
      <protection locked="0"/>
    </xf>
    <xf numFmtId="0" fontId="6" fillId="6" borderId="12" xfId="7" applyFont="1" applyFill="1" applyBorder="1" applyProtection="1"/>
    <xf numFmtId="164" fontId="6" fillId="0" borderId="0" xfId="7" applyNumberFormat="1" applyFont="1" applyFill="1" applyBorder="1" applyProtection="1"/>
    <xf numFmtId="0" fontId="6" fillId="6" borderId="34" xfId="7" applyFont="1" applyFill="1" applyBorder="1" applyProtection="1"/>
    <xf numFmtId="0" fontId="6" fillId="15" borderId="15" xfId="7" applyFont="1" applyFill="1" applyBorder="1" applyProtection="1"/>
    <xf numFmtId="0" fontId="6" fillId="0" borderId="0" xfId="7" applyFont="1" applyProtection="1"/>
    <xf numFmtId="38" fontId="6" fillId="0" borderId="0" xfId="7" applyNumberFormat="1" applyFont="1" applyProtection="1"/>
    <xf numFmtId="40" fontId="6" fillId="0" borderId="0" xfId="7" applyNumberFormat="1" applyFont="1" applyAlignment="1" applyProtection="1">
      <alignment horizontal="center" wrapText="1"/>
    </xf>
    <xf numFmtId="0" fontId="6" fillId="0" borderId="0" xfId="7" applyFont="1" applyAlignment="1" applyProtection="1">
      <alignment wrapText="1"/>
    </xf>
    <xf numFmtId="0" fontId="6" fillId="0" borderId="0" xfId="7" quotePrefix="1" applyFont="1" applyProtection="1"/>
    <xf numFmtId="0" fontId="6" fillId="0" borderId="0" xfId="7" applyFont="1" applyFill="1" applyBorder="1" applyAlignment="1" applyProtection="1">
      <alignment wrapText="1"/>
    </xf>
    <xf numFmtId="0" fontId="6" fillId="0" borderId="47" xfId="7" applyFont="1" applyFill="1" applyBorder="1" applyProtection="1"/>
    <xf numFmtId="0" fontId="6" fillId="0" borderId="0" xfId="7" applyFont="1" applyFill="1" applyProtection="1"/>
    <xf numFmtId="1" fontId="6" fillId="0" borderId="1" xfId="7" applyNumberFormat="1" applyFont="1" applyBorder="1" applyProtection="1">
      <protection locked="0"/>
    </xf>
    <xf numFmtId="0" fontId="6" fillId="0" borderId="0" xfId="7" applyFont="1" applyFill="1" applyAlignment="1" applyProtection="1">
      <alignment wrapText="1"/>
    </xf>
    <xf numFmtId="0" fontId="6" fillId="15" borderId="13" xfId="7" applyFont="1" applyFill="1" applyBorder="1" applyProtection="1">
      <protection locked="0"/>
    </xf>
    <xf numFmtId="0" fontId="6" fillId="0" borderId="13" xfId="7" applyFont="1" applyBorder="1" applyAlignment="1" applyProtection="1">
      <alignment wrapText="1"/>
      <protection locked="0"/>
    </xf>
    <xf numFmtId="0" fontId="6" fillId="0" borderId="13" xfId="7" applyFont="1" applyFill="1" applyBorder="1" applyProtection="1">
      <protection locked="0"/>
    </xf>
    <xf numFmtId="0" fontId="6" fillId="0" borderId="13" xfId="7" applyFont="1" applyBorder="1" applyProtection="1">
      <protection locked="0"/>
    </xf>
    <xf numFmtId="40" fontId="6" fillId="0" borderId="0" xfId="7" applyNumberFormat="1" applyFont="1" applyAlignment="1" applyProtection="1">
      <alignment horizontal="center"/>
    </xf>
    <xf numFmtId="38" fontId="6" fillId="0" borderId="0" xfId="7" applyNumberFormat="1" applyFont="1" applyFill="1" applyBorder="1" applyProtection="1"/>
    <xf numFmtId="0" fontId="6" fillId="6" borderId="17" xfId="7" applyFont="1" applyFill="1" applyBorder="1" applyAlignment="1" applyProtection="1">
      <alignment horizontal="right"/>
    </xf>
    <xf numFmtId="0" fontId="6" fillId="6" borderId="27" xfId="7" applyFont="1" applyFill="1" applyBorder="1" applyAlignment="1" applyProtection="1">
      <alignment horizontal="right"/>
    </xf>
    <xf numFmtId="0" fontId="5" fillId="0" borderId="1" xfId="6" applyFont="1" applyFill="1" applyBorder="1" applyAlignment="1">
      <alignment horizontal="center" vertical="center"/>
    </xf>
    <xf numFmtId="0" fontId="5" fillId="0" borderId="3" xfId="6" applyFont="1" applyFill="1" applyBorder="1" applyAlignment="1">
      <alignment horizontal="center" vertical="center"/>
    </xf>
    <xf numFmtId="0" fontId="0" fillId="2" borderId="1" xfId="0" applyFill="1" applyBorder="1" applyAlignment="1">
      <alignment horizontal="left" vertical="center" wrapText="1"/>
    </xf>
    <xf numFmtId="0" fontId="6" fillId="0" borderId="1" xfId="9" applyNumberFormat="1" applyFont="1" applyBorder="1" applyProtection="1">
      <protection locked="0"/>
    </xf>
    <xf numFmtId="0" fontId="6" fillId="6" borderId="1" xfId="7" applyFont="1" applyFill="1" applyBorder="1" applyAlignment="1" applyProtection="1">
      <alignment horizontal="center" wrapText="1"/>
    </xf>
    <xf numFmtId="0" fontId="8" fillId="7" borderId="39" xfId="7" applyFont="1" applyFill="1" applyBorder="1" applyAlignment="1" applyProtection="1"/>
    <xf numFmtId="0" fontId="8" fillId="7" borderId="40" xfId="7" applyFont="1" applyFill="1" applyBorder="1" applyAlignment="1" applyProtection="1">
      <alignment horizontal="center"/>
    </xf>
    <xf numFmtId="44" fontId="8" fillId="7" borderId="8" xfId="9" applyFont="1" applyFill="1" applyBorder="1" applyAlignment="1" applyProtection="1">
      <alignment horizontal="center"/>
    </xf>
    <xf numFmtId="0" fontId="7" fillId="6" borderId="13" xfId="7" applyFont="1" applyFill="1" applyBorder="1" applyProtection="1"/>
    <xf numFmtId="44" fontId="7" fillId="6" borderId="1" xfId="9" applyFont="1" applyFill="1" applyBorder="1" applyAlignment="1" applyProtection="1">
      <alignment horizontal="center"/>
    </xf>
    <xf numFmtId="0" fontId="7" fillId="6" borderId="1" xfId="7" applyFont="1" applyFill="1" applyBorder="1" applyProtection="1"/>
    <xf numFmtId="0" fontId="7" fillId="6" borderId="12" xfId="7" applyFont="1" applyFill="1" applyBorder="1" applyProtection="1"/>
    <xf numFmtId="40" fontId="7" fillId="6" borderId="1" xfId="7" applyNumberFormat="1" applyFont="1" applyFill="1" applyBorder="1" applyAlignment="1" applyProtection="1">
      <alignment horizontal="center"/>
    </xf>
    <xf numFmtId="44" fontId="6" fillId="6" borderId="26" xfId="1" applyNumberFormat="1" applyFont="1" applyFill="1" applyBorder="1" applyProtection="1"/>
    <xf numFmtId="44" fontId="6" fillId="6" borderId="30" xfId="1" applyNumberFormat="1" applyFont="1" applyFill="1" applyBorder="1" applyProtection="1"/>
    <xf numFmtId="0" fontId="8" fillId="6" borderId="20" xfId="7" applyFont="1" applyFill="1" applyBorder="1" applyAlignment="1" applyProtection="1">
      <alignment horizontal="center" vertical="center"/>
    </xf>
    <xf numFmtId="44" fontId="8" fillId="6" borderId="33" xfId="9" applyFont="1" applyFill="1" applyBorder="1" applyAlignment="1" applyProtection="1">
      <alignment horizontal="center" vertical="center"/>
    </xf>
    <xf numFmtId="164" fontId="6" fillId="6" borderId="26" xfId="1" applyNumberFormat="1" applyFont="1" applyFill="1" applyBorder="1" applyProtection="1"/>
    <xf numFmtId="164" fontId="6" fillId="6" borderId="30" xfId="1" applyNumberFormat="1" applyFont="1" applyFill="1" applyBorder="1" applyProtection="1"/>
    <xf numFmtId="44" fontId="12" fillId="6" borderId="26" xfId="1" applyNumberFormat="1" applyFont="1" applyFill="1" applyBorder="1" applyProtection="1"/>
    <xf numFmtId="44" fontId="12" fillId="6" borderId="30" xfId="1" applyNumberFormat="1" applyFont="1" applyFill="1" applyBorder="1" applyProtection="1"/>
    <xf numFmtId="0" fontId="7" fillId="16" borderId="12" xfId="7" applyFont="1" applyFill="1" applyBorder="1" applyAlignment="1" applyProtection="1">
      <alignment horizontal="center" wrapText="1"/>
    </xf>
    <xf numFmtId="0" fontId="7" fillId="16" borderId="26" xfId="7" applyFont="1" applyFill="1" applyBorder="1" applyAlignment="1" applyProtection="1">
      <alignment horizontal="center"/>
    </xf>
    <xf numFmtId="0" fontId="8" fillId="16" borderId="11" xfId="7" applyFont="1" applyFill="1" applyBorder="1" applyAlignment="1" applyProtection="1">
      <alignment vertical="center"/>
    </xf>
    <xf numFmtId="0" fontId="8" fillId="16" borderId="20" xfId="7" applyFont="1" applyFill="1" applyBorder="1" applyAlignment="1" applyProtection="1">
      <alignment horizontal="center" vertical="center"/>
    </xf>
    <xf numFmtId="44" fontId="8" fillId="16" borderId="40" xfId="9" applyFont="1" applyFill="1" applyBorder="1" applyAlignment="1" applyProtection="1">
      <alignment horizontal="center" wrapText="1"/>
    </xf>
    <xf numFmtId="0" fontId="7" fillId="16" borderId="26" xfId="7" applyFont="1" applyFill="1" applyBorder="1" applyAlignment="1" applyProtection="1">
      <alignment horizontal="center" wrapText="1"/>
    </xf>
    <xf numFmtId="44" fontId="6" fillId="6" borderId="26" xfId="1" applyNumberFormat="1" applyFont="1" applyFill="1" applyBorder="1" applyAlignment="1" applyProtection="1">
      <alignment wrapText="1"/>
    </xf>
    <xf numFmtId="0" fontId="12" fillId="10" borderId="3" xfId="0" applyFont="1" applyFill="1" applyBorder="1" applyAlignment="1" applyProtection="1">
      <alignment horizontal="left"/>
      <protection locked="0"/>
    </xf>
    <xf numFmtId="168" fontId="12" fillId="10" borderId="1" xfId="12" applyNumberFormat="1" applyFont="1" applyFill="1" applyBorder="1" applyAlignment="1" applyProtection="1">
      <alignment horizontal="center"/>
      <protection locked="0"/>
    </xf>
    <xf numFmtId="0" fontId="16" fillId="0" borderId="1" xfId="7" applyFont="1" applyFill="1" applyBorder="1" applyAlignment="1" applyProtection="1">
      <alignment horizontal="right"/>
    </xf>
    <xf numFmtId="0" fontId="16" fillId="0" borderId="1" xfId="7" applyFont="1" applyBorder="1" applyAlignment="1" applyProtection="1">
      <alignment horizontal="right"/>
    </xf>
    <xf numFmtId="0" fontId="7" fillId="0" borderId="1" xfId="7" applyFont="1" applyFill="1" applyBorder="1" applyAlignment="1" applyProtection="1">
      <alignment horizontal="right"/>
    </xf>
    <xf numFmtId="0" fontId="8" fillId="16" borderId="39" xfId="7" applyFont="1" applyFill="1" applyBorder="1" applyAlignment="1" applyProtection="1"/>
    <xf numFmtId="0" fontId="8" fillId="16" borderId="40" xfId="7" applyFont="1" applyFill="1" applyBorder="1" applyAlignment="1" applyProtection="1">
      <alignment horizontal="center"/>
    </xf>
    <xf numFmtId="44" fontId="8" fillId="16" borderId="8" xfId="9" applyFont="1" applyFill="1" applyBorder="1" applyAlignment="1" applyProtection="1">
      <alignment horizontal="center"/>
    </xf>
    <xf numFmtId="0" fontId="27" fillId="6" borderId="20" xfId="7" applyFont="1" applyFill="1" applyBorder="1" applyAlignment="1" applyProtection="1">
      <alignment horizontal="center" vertical="center"/>
    </xf>
    <xf numFmtId="44" fontId="27" fillId="6" borderId="33" xfId="9" applyFont="1" applyFill="1" applyBorder="1" applyAlignment="1" applyProtection="1">
      <alignment horizontal="center" vertical="center"/>
    </xf>
    <xf numFmtId="0" fontId="7" fillId="0" borderId="0" xfId="7" applyFont="1" applyProtection="1"/>
    <xf numFmtId="0" fontId="16" fillId="0" borderId="0" xfId="7" applyFont="1" applyProtection="1"/>
    <xf numFmtId="0" fontId="7" fillId="0" borderId="1" xfId="7" applyFont="1" applyFill="1" applyBorder="1" applyAlignment="1" applyProtection="1">
      <alignment horizontal="right" wrapText="1"/>
    </xf>
    <xf numFmtId="0" fontId="16" fillId="0" borderId="47" xfId="7" applyFont="1" applyBorder="1" applyProtection="1"/>
    <xf numFmtId="0" fontId="8" fillId="16" borderId="45" xfId="7" applyFont="1" applyFill="1" applyBorder="1" applyAlignment="1" applyProtection="1"/>
    <xf numFmtId="0" fontId="16" fillId="0" borderId="0" xfId="7" applyFont="1" applyFill="1" applyBorder="1" applyAlignment="1" applyProtection="1">
      <alignment horizontal="left"/>
    </xf>
    <xf numFmtId="40" fontId="16" fillId="0" borderId="0" xfId="7" applyNumberFormat="1" applyFont="1" applyFill="1" applyBorder="1" applyAlignment="1" applyProtection="1">
      <alignment horizontal="center"/>
    </xf>
    <xf numFmtId="44" fontId="16" fillId="0" borderId="0" xfId="9" applyFont="1" applyFill="1" applyBorder="1" applyAlignment="1" applyProtection="1">
      <alignment horizontal="center"/>
    </xf>
    <xf numFmtId="40" fontId="16" fillId="0" borderId="0" xfId="7" applyNumberFormat="1" applyFont="1" applyFill="1" applyBorder="1" applyAlignment="1" applyProtection="1">
      <alignment horizontal="right"/>
    </xf>
    <xf numFmtId="0" fontId="16" fillId="6" borderId="11" xfId="7" applyFont="1" applyFill="1" applyBorder="1" applyProtection="1"/>
    <xf numFmtId="40" fontId="12" fillId="6" borderId="20" xfId="7" applyNumberFormat="1" applyFont="1" applyFill="1" applyBorder="1" applyAlignment="1" applyProtection="1">
      <alignment horizontal="center"/>
    </xf>
    <xf numFmtId="40" fontId="12" fillId="6" borderId="25" xfId="7" applyNumberFormat="1" applyFont="1" applyFill="1" applyBorder="1" applyAlignment="1" applyProtection="1">
      <alignment horizontal="center"/>
    </xf>
    <xf numFmtId="44" fontId="12" fillId="6" borderId="33" xfId="9" applyFont="1" applyFill="1" applyBorder="1" applyAlignment="1" applyProtection="1">
      <alignment horizontal="center"/>
    </xf>
    <xf numFmtId="0" fontId="16" fillId="6" borderId="20" xfId="7" applyFont="1" applyFill="1" applyBorder="1" applyAlignment="1" applyProtection="1"/>
    <xf numFmtId="0" fontId="16" fillId="0" borderId="0" xfId="7" applyFont="1" applyAlignment="1" applyProtection="1">
      <alignment wrapText="1"/>
    </xf>
    <xf numFmtId="0" fontId="16" fillId="0" borderId="0" xfId="7" applyFont="1" applyFill="1" applyBorder="1" applyAlignment="1" applyProtection="1">
      <alignment horizontal="left" wrapText="1"/>
    </xf>
    <xf numFmtId="44" fontId="6" fillId="0" borderId="9" xfId="9" applyFont="1" applyBorder="1" applyAlignment="1" applyProtection="1">
      <alignment horizontal="center"/>
      <protection locked="0"/>
    </xf>
    <xf numFmtId="0" fontId="8" fillId="16" borderId="65" xfId="7" applyFont="1" applyFill="1" applyBorder="1" applyAlignment="1" applyProtection="1">
      <alignment horizontal="center"/>
    </xf>
    <xf numFmtId="14" fontId="7" fillId="16" borderId="1" xfId="0" applyNumberFormat="1" applyFont="1" applyFill="1" applyBorder="1" applyAlignment="1" applyProtection="1">
      <alignment horizontal="right"/>
    </xf>
    <xf numFmtId="0" fontId="7" fillId="16" borderId="1" xfId="0" applyFont="1" applyFill="1" applyBorder="1" applyAlignment="1" applyProtection="1">
      <alignment horizontal="right"/>
    </xf>
    <xf numFmtId="14" fontId="7" fillId="16" borderId="1" xfId="0" applyNumberFormat="1" applyFont="1" applyFill="1" applyBorder="1" applyAlignment="1" applyProtection="1">
      <alignment horizontal="right" wrapText="1"/>
    </xf>
    <xf numFmtId="44" fontId="7" fillId="0" borderId="0" xfId="9" applyFont="1" applyAlignment="1" applyProtection="1">
      <alignment horizontal="center"/>
    </xf>
    <xf numFmtId="1" fontId="6" fillId="0" borderId="0" xfId="9" applyNumberFormat="1" applyFont="1" applyProtection="1"/>
    <xf numFmtId="0" fontId="6" fillId="0" borderId="0" xfId="7" applyFont="1" applyAlignment="1" applyProtection="1">
      <alignment horizontal="center"/>
    </xf>
    <xf numFmtId="1" fontId="6" fillId="0" borderId="0" xfId="7" applyNumberFormat="1" applyFont="1" applyProtection="1"/>
    <xf numFmtId="0" fontId="7" fillId="0" borderId="0" xfId="7" applyFont="1" applyAlignment="1" applyProtection="1">
      <alignment wrapText="1"/>
    </xf>
    <xf numFmtId="44" fontId="6" fillId="0" borderId="0" xfId="9" applyFont="1" applyAlignment="1" applyProtection="1">
      <alignment horizontal="center"/>
    </xf>
    <xf numFmtId="0" fontId="12" fillId="0" borderId="0" xfId="3" applyFont="1" applyFill="1" applyBorder="1" applyAlignment="1" applyProtection="1">
      <alignment vertical="center" wrapText="1"/>
    </xf>
    <xf numFmtId="0" fontId="12" fillId="0" borderId="0" xfId="3" applyFont="1" applyFill="1" applyBorder="1" applyAlignment="1" applyProtection="1">
      <alignment vertical="center"/>
    </xf>
    <xf numFmtId="0" fontId="5" fillId="0" borderId="0" xfId="3" applyFont="1" applyFill="1" applyBorder="1" applyAlignment="1" applyProtection="1">
      <alignment vertical="center"/>
    </xf>
    <xf numFmtId="44" fontId="6" fillId="0" borderId="0" xfId="4" applyFont="1" applyFill="1" applyBorder="1" applyAlignment="1" applyProtection="1">
      <alignment vertical="center"/>
    </xf>
    <xf numFmtId="44" fontId="0" fillId="0" borderId="0" xfId="4" applyFont="1" applyFill="1" applyBorder="1" applyAlignment="1" applyProtection="1">
      <alignment vertical="center"/>
    </xf>
    <xf numFmtId="0" fontId="7" fillId="16" borderId="8" xfId="7" applyFont="1" applyFill="1" applyBorder="1" applyAlignment="1" applyProtection="1">
      <alignment horizontal="center" vertical="center" wrapText="1"/>
    </xf>
    <xf numFmtId="44" fontId="7" fillId="16" borderId="8" xfId="9" applyFont="1" applyFill="1" applyBorder="1" applyAlignment="1" applyProtection="1">
      <alignment horizontal="center" vertical="center" wrapText="1"/>
    </xf>
    <xf numFmtId="0" fontId="7" fillId="16" borderId="8" xfId="7" applyFont="1" applyFill="1" applyBorder="1" applyAlignment="1" applyProtection="1">
      <alignment horizontal="center" vertical="center"/>
    </xf>
    <xf numFmtId="44" fontId="6" fillId="6" borderId="50" xfId="7" applyNumberFormat="1" applyFont="1" applyFill="1" applyBorder="1" applyProtection="1"/>
    <xf numFmtId="44" fontId="6" fillId="6" borderId="26" xfId="7" applyNumberFormat="1" applyFont="1" applyFill="1" applyBorder="1" applyProtection="1"/>
    <xf numFmtId="0" fontId="7" fillId="6" borderId="27" xfId="7" applyFont="1" applyFill="1" applyBorder="1" applyProtection="1"/>
    <xf numFmtId="44" fontId="7" fillId="6" borderId="36" xfId="9" applyFont="1" applyFill="1" applyBorder="1" applyAlignment="1" applyProtection="1">
      <alignment horizontal="center"/>
    </xf>
    <xf numFmtId="44" fontId="7" fillId="6" borderId="30" xfId="7" applyNumberFormat="1" applyFont="1" applyFill="1" applyBorder="1" applyProtection="1"/>
    <xf numFmtId="0" fontId="2" fillId="15" borderId="0" xfId="7" applyFont="1" applyFill="1" applyBorder="1" applyProtection="1"/>
    <xf numFmtId="44" fontId="2" fillId="15" borderId="0" xfId="9" applyFont="1" applyFill="1" applyBorder="1" applyAlignment="1" applyProtection="1">
      <alignment horizontal="center"/>
    </xf>
    <xf numFmtId="44" fontId="2" fillId="15" borderId="0" xfId="7" applyNumberFormat="1" applyFont="1" applyFill="1" applyBorder="1" applyProtection="1"/>
    <xf numFmtId="0" fontId="22" fillId="0" borderId="0" xfId="7" applyFont="1" applyAlignment="1" applyProtection="1">
      <alignment horizontal="left"/>
    </xf>
    <xf numFmtId="0" fontId="6" fillId="0" borderId="52" xfId="7" applyFont="1" applyFill="1" applyBorder="1" applyProtection="1">
      <protection locked="0"/>
    </xf>
    <xf numFmtId="38" fontId="7" fillId="0" borderId="0" xfId="7" applyNumberFormat="1" applyFont="1" applyProtection="1"/>
    <xf numFmtId="14" fontId="6" fillId="0" borderId="1" xfId="0" applyNumberFormat="1" applyFont="1" applyBorder="1" applyAlignment="1" applyProtection="1">
      <alignment horizontal="center" vertical="center"/>
      <protection locked="0"/>
    </xf>
    <xf numFmtId="49" fontId="6" fillId="0" borderId="1" xfId="0" applyNumberFormat="1" applyFont="1" applyBorder="1" applyProtection="1">
      <protection locked="0"/>
    </xf>
    <xf numFmtId="49" fontId="6" fillId="0" borderId="1" xfId="0" applyNumberFormat="1" applyFont="1" applyBorder="1" applyAlignment="1" applyProtection="1">
      <alignment vertical="center"/>
      <protection locked="0"/>
    </xf>
    <xf numFmtId="49"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15" borderId="1" xfId="0" applyFont="1" applyFill="1" applyBorder="1" applyAlignment="1" applyProtection="1">
      <alignment vertical="center"/>
      <protection locked="0"/>
    </xf>
    <xf numFmtId="44" fontId="6" fillId="0" borderId="1" xfId="1" applyNumberFormat="1" applyFont="1" applyBorder="1" applyAlignment="1" applyProtection="1">
      <alignment horizontal="center" vertical="center"/>
      <protection locked="0"/>
    </xf>
    <xf numFmtId="40" fontId="13" fillId="0" borderId="1" xfId="0" applyNumberFormat="1" applyFont="1" applyFill="1" applyBorder="1" applyAlignment="1" applyProtection="1">
      <alignment horizontal="center" wrapText="1"/>
    </xf>
    <xf numFmtId="40" fontId="13" fillId="10" borderId="1" xfId="0" applyNumberFormat="1" applyFont="1" applyFill="1" applyBorder="1" applyAlignment="1" applyProtection="1">
      <alignment horizontal="center" vertical="center"/>
    </xf>
    <xf numFmtId="1" fontId="6" fillId="0" borderId="0" xfId="7" applyNumberFormat="1" applyFont="1" applyAlignment="1" applyProtection="1">
      <alignment horizontal="right"/>
    </xf>
    <xf numFmtId="9" fontId="6" fillId="0" borderId="0" xfId="2" applyFont="1" applyAlignment="1" applyProtection="1">
      <alignment horizontal="center"/>
    </xf>
    <xf numFmtId="44" fontId="6" fillId="0" borderId="0" xfId="7" applyNumberFormat="1" applyFont="1" applyProtection="1"/>
    <xf numFmtId="0" fontId="7" fillId="6" borderId="32" xfId="7" applyFont="1" applyFill="1" applyBorder="1" applyAlignment="1" applyProtection="1">
      <alignment vertical="center" wrapText="1"/>
    </xf>
    <xf numFmtId="0" fontId="7" fillId="6" borderId="20" xfId="7" applyFont="1" applyFill="1" applyBorder="1" applyAlignment="1" applyProtection="1">
      <alignment vertical="center"/>
    </xf>
    <xf numFmtId="1" fontId="7" fillId="6" borderId="20" xfId="7" applyNumberFormat="1" applyFont="1" applyFill="1" applyBorder="1" applyAlignment="1" applyProtection="1">
      <alignment vertical="center"/>
    </xf>
    <xf numFmtId="0" fontId="7" fillId="6" borderId="33" xfId="7" applyFont="1" applyFill="1" applyBorder="1" applyAlignment="1" applyProtection="1">
      <alignment vertical="center"/>
    </xf>
    <xf numFmtId="0" fontId="6" fillId="0" borderId="0" xfId="7" applyFont="1" applyAlignment="1" applyProtection="1">
      <alignment vertical="center"/>
    </xf>
    <xf numFmtId="0" fontId="6" fillId="0" borderId="12" xfId="7" applyFont="1" applyBorder="1" applyProtection="1"/>
    <xf numFmtId="44" fontId="6" fillId="6" borderId="10" xfId="9" applyFont="1" applyFill="1" applyBorder="1" applyProtection="1"/>
    <xf numFmtId="44" fontId="6" fillId="6" borderId="10" xfId="9" applyFont="1" applyFill="1" applyBorder="1" applyAlignment="1" applyProtection="1">
      <alignment horizontal="center"/>
    </xf>
    <xf numFmtId="44" fontId="7" fillId="6" borderId="58" xfId="1" applyFont="1" applyFill="1" applyBorder="1" applyProtection="1"/>
    <xf numFmtId="44" fontId="7" fillId="6" borderId="30" xfId="1" applyFont="1" applyFill="1" applyBorder="1" applyProtection="1"/>
    <xf numFmtId="1" fontId="6" fillId="0" borderId="0" xfId="9" applyNumberFormat="1" applyFont="1" applyAlignment="1" applyProtection="1">
      <alignment horizontal="right"/>
    </xf>
    <xf numFmtId="44" fontId="0" fillId="0" borderId="1" xfId="1" applyFont="1" applyFill="1" applyBorder="1" applyAlignment="1">
      <alignment horizontal="center" vertical="center"/>
    </xf>
    <xf numFmtId="0" fontId="0" fillId="0" borderId="1" xfId="0" applyBorder="1" applyAlignment="1">
      <alignment vertical="center"/>
    </xf>
    <xf numFmtId="0" fontId="0" fillId="2" borderId="1" xfId="0" applyFont="1" applyFill="1" applyBorder="1" applyAlignment="1">
      <alignment horizontal="left" vertical="center" wrapText="1"/>
    </xf>
    <xf numFmtId="0" fontId="0" fillId="5" borderId="1" xfId="0" applyFill="1" applyBorder="1" applyAlignment="1">
      <alignment horizontal="left" vertical="center" wrapText="1"/>
    </xf>
    <xf numFmtId="0" fontId="5" fillId="0" borderId="1" xfId="6" applyBorder="1" applyAlignment="1">
      <alignment vertical="center"/>
    </xf>
    <xf numFmtId="0" fontId="0" fillId="2" borderId="1" xfId="0" applyFill="1" applyBorder="1" applyAlignment="1">
      <alignment horizontal="left" vertical="center"/>
    </xf>
    <xf numFmtId="0" fontId="5" fillId="0" borderId="1" xfId="6" applyBorder="1" applyAlignment="1">
      <alignment vertical="center" wrapText="1"/>
    </xf>
    <xf numFmtId="0" fontId="5" fillId="8" borderId="1" xfId="6" applyFill="1" applyBorder="1" applyAlignment="1">
      <alignment vertical="center" wrapText="1"/>
    </xf>
    <xf numFmtId="0" fontId="0" fillId="5" borderId="1" xfId="0" applyFill="1" applyBorder="1" applyAlignment="1">
      <alignment horizontal="left" vertical="center"/>
    </xf>
    <xf numFmtId="0" fontId="5" fillId="5" borderId="1" xfId="6" applyFill="1" applyBorder="1" applyAlignment="1">
      <alignment vertical="center"/>
    </xf>
    <xf numFmtId="0" fontId="0" fillId="0" borderId="1" xfId="0" applyBorder="1" applyAlignment="1">
      <alignment horizontal="left" vertical="center"/>
    </xf>
    <xf numFmtId="0" fontId="0" fillId="0" borderId="0" xfId="0" applyAlignment="1">
      <alignment horizontal="left" vertical="center"/>
    </xf>
    <xf numFmtId="0" fontId="5" fillId="2" borderId="12" xfId="6" applyFill="1" applyBorder="1" applyAlignment="1">
      <alignment vertical="center" wrapText="1"/>
    </xf>
    <xf numFmtId="0" fontId="5" fillId="8" borderId="12" xfId="6" applyFill="1" applyBorder="1" applyAlignment="1">
      <alignment vertical="center" wrapText="1"/>
    </xf>
    <xf numFmtId="0" fontId="5" fillId="5" borderId="12" xfId="6" applyFill="1" applyBorder="1" applyAlignment="1">
      <alignment vertical="center" wrapText="1"/>
    </xf>
    <xf numFmtId="0" fontId="5" fillId="5" borderId="1" xfId="6" applyFill="1" applyBorder="1" applyAlignment="1">
      <alignment vertical="center" wrapText="1"/>
    </xf>
    <xf numFmtId="0" fontId="0" fillId="2" borderId="1" xfId="6" applyFont="1" applyFill="1" applyBorder="1" applyAlignment="1">
      <alignment vertical="center"/>
    </xf>
    <xf numFmtId="0" fontId="5" fillId="2" borderId="1" xfId="6" applyFill="1" applyBorder="1" applyAlignment="1">
      <alignment vertical="center" wrapText="1"/>
    </xf>
    <xf numFmtId="0" fontId="13" fillId="0" borderId="0" xfId="6" applyFont="1" applyAlignment="1">
      <alignment horizontal="center" vertical="center"/>
    </xf>
    <xf numFmtId="0" fontId="13" fillId="8" borderId="0" xfId="6" applyFont="1" applyFill="1" applyAlignment="1">
      <alignment horizontal="center" vertical="center"/>
    </xf>
    <xf numFmtId="0" fontId="13" fillId="0" borderId="0" xfId="6" applyFont="1" applyAlignment="1">
      <alignment horizontal="center" vertical="center" wrapText="1"/>
    </xf>
    <xf numFmtId="0" fontId="5" fillId="0" borderId="0" xfId="6" applyAlignment="1">
      <alignment horizontal="center" vertical="center"/>
    </xf>
    <xf numFmtId="167" fontId="13" fillId="8" borderId="0" xfId="6" applyNumberFormat="1" applyFont="1" applyFill="1" applyAlignment="1">
      <alignment horizontal="center" vertical="center"/>
    </xf>
    <xf numFmtId="0" fontId="5" fillId="0" borderId="1" xfId="6" applyFill="1" applyBorder="1" applyAlignment="1">
      <alignment horizontal="center" vertical="center"/>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5" fillId="0" borderId="1" xfId="6" applyFill="1" applyBorder="1" applyAlignment="1">
      <alignment horizontal="center" vertical="center" wrapText="1"/>
    </xf>
    <xf numFmtId="0" fontId="5" fillId="0" borderId="3" xfId="6" applyFill="1" applyBorder="1" applyAlignment="1">
      <alignment horizontal="center" vertical="center"/>
    </xf>
    <xf numFmtId="0" fontId="0" fillId="0" borderId="1" xfId="0" applyBorder="1" applyAlignment="1" applyProtection="1">
      <alignment vertical="center"/>
    </xf>
    <xf numFmtId="8" fontId="0" fillId="0" borderId="1" xfId="0" applyNumberFormat="1" applyBorder="1" applyAlignment="1" applyProtection="1">
      <alignment vertical="center"/>
    </xf>
    <xf numFmtId="0" fontId="5" fillId="0" borderId="1" xfId="0" applyFont="1" applyBorder="1" applyAlignment="1" applyProtection="1">
      <alignment vertical="center"/>
    </xf>
    <xf numFmtId="0" fontId="5" fillId="0" borderId="0" xfId="0" applyFont="1" applyFill="1" applyAlignment="1" applyProtection="1">
      <alignment vertical="center"/>
    </xf>
    <xf numFmtId="8" fontId="0" fillId="0" borderId="4" xfId="0" applyNumberFormat="1" applyFill="1" applyBorder="1" applyAlignment="1" applyProtection="1">
      <alignment vertical="center"/>
    </xf>
    <xf numFmtId="0" fontId="0" fillId="0" borderId="0" xfId="0" applyAlignment="1" applyProtection="1">
      <alignment vertical="center"/>
    </xf>
    <xf numFmtId="0" fontId="0" fillId="12" borderId="1" xfId="0" applyFill="1" applyBorder="1" applyAlignment="1" applyProtection="1">
      <alignment vertical="center"/>
    </xf>
    <xf numFmtId="8" fontId="0" fillId="12" borderId="1" xfId="0" applyNumberFormat="1" applyFill="1" applyBorder="1" applyAlignment="1" applyProtection="1">
      <alignment vertical="center"/>
    </xf>
    <xf numFmtId="0" fontId="5" fillId="0" borderId="0" xfId="0" applyFont="1" applyAlignment="1" applyProtection="1">
      <alignment vertical="center"/>
    </xf>
    <xf numFmtId="0" fontId="5" fillId="0" borderId="1" xfId="0" quotePrefix="1" applyFont="1" applyBorder="1" applyAlignment="1" applyProtection="1">
      <alignment vertical="center"/>
    </xf>
    <xf numFmtId="8" fontId="17" fillId="0" borderId="1" xfId="0" applyNumberFormat="1" applyFont="1" applyBorder="1" applyAlignment="1" applyProtection="1">
      <alignment vertical="center"/>
    </xf>
    <xf numFmtId="0" fontId="0" fillId="0" borderId="0" xfId="0" applyAlignment="1">
      <alignment vertical="center"/>
    </xf>
    <xf numFmtId="0" fontId="0" fillId="0" borderId="0" xfId="0" quotePrefix="1" applyFont="1" applyFill="1" applyBorder="1" applyAlignment="1" applyProtection="1">
      <alignment vertical="center"/>
    </xf>
    <xf numFmtId="8" fontId="0" fillId="0" borderId="0" xfId="0" applyNumberFormat="1" applyAlignment="1" applyProtection="1">
      <alignment vertical="center"/>
    </xf>
    <xf numFmtId="0" fontId="0" fillId="0" borderId="1" xfId="0" quotePrefix="1" applyBorder="1" applyAlignment="1" applyProtection="1">
      <alignment vertical="center"/>
    </xf>
    <xf numFmtId="8" fontId="17" fillId="0" borderId="4" xfId="0" applyNumberFormat="1" applyFont="1" applyBorder="1" applyAlignment="1" applyProtection="1">
      <alignment vertical="center"/>
    </xf>
    <xf numFmtId="0" fontId="0" fillId="0" borderId="4" xfId="0" applyFill="1" applyBorder="1" applyAlignment="1" applyProtection="1">
      <alignment vertical="center"/>
    </xf>
    <xf numFmtId="0" fontId="7" fillId="13" borderId="0" xfId="7" applyFont="1" applyFill="1" applyAlignment="1" applyProtection="1">
      <alignment horizontal="center"/>
    </xf>
    <xf numFmtId="0" fontId="0" fillId="0" borderId="1" xfId="0" applyFill="1" applyBorder="1" applyAlignment="1">
      <alignment vertical="top" wrapText="1"/>
    </xf>
    <xf numFmtId="0" fontId="0" fillId="0" borderId="1" xfId="0" applyFill="1" applyBorder="1" applyAlignment="1">
      <alignment vertical="top"/>
    </xf>
    <xf numFmtId="0" fontId="0" fillId="0" borderId="1" xfId="0" applyFill="1" applyBorder="1" applyAlignment="1">
      <alignment horizontal="left" vertical="top" wrapText="1"/>
    </xf>
    <xf numFmtId="0" fontId="0" fillId="0" borderId="3" xfId="0" applyFill="1" applyBorder="1" applyAlignment="1">
      <alignment vertical="top" wrapText="1"/>
    </xf>
    <xf numFmtId="0" fontId="0" fillId="0" borderId="9" xfId="0" applyFill="1" applyBorder="1" applyAlignment="1">
      <alignment vertical="top" wrapText="1"/>
    </xf>
    <xf numFmtId="0" fontId="28" fillId="0" borderId="67" xfId="0" applyFont="1" applyFill="1" applyBorder="1" applyAlignment="1">
      <alignment horizontal="center" vertical="center" wrapText="1"/>
    </xf>
    <xf numFmtId="0" fontId="28"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0" fillId="0" borderId="69" xfId="0" applyFill="1" applyBorder="1" applyAlignment="1">
      <alignment vertical="top" wrapText="1"/>
    </xf>
    <xf numFmtId="0" fontId="0" fillId="0" borderId="62" xfId="0" applyFill="1" applyBorder="1" applyAlignment="1">
      <alignment vertical="top" wrapText="1"/>
    </xf>
    <xf numFmtId="0" fontId="0" fillId="0" borderId="70" xfId="0" applyFill="1" applyBorder="1" applyAlignment="1">
      <alignment vertical="top" wrapText="1"/>
    </xf>
    <xf numFmtId="0" fontId="0" fillId="0" borderId="9" xfId="0" applyFill="1" applyBorder="1" applyAlignment="1">
      <alignment horizontal="left" vertical="top" wrapText="1"/>
    </xf>
    <xf numFmtId="44" fontId="8" fillId="6" borderId="20" xfId="9" applyFont="1" applyFill="1" applyBorder="1" applyAlignment="1" applyProtection="1">
      <alignment horizontal="center" vertical="center" wrapText="1"/>
    </xf>
    <xf numFmtId="44" fontId="8" fillId="16" borderId="20" xfId="9" applyFont="1" applyFill="1" applyBorder="1" applyAlignment="1" applyProtection="1">
      <alignment horizontal="center" vertical="center" wrapText="1"/>
    </xf>
    <xf numFmtId="0" fontId="6" fillId="6" borderId="1" xfId="7" applyFont="1" applyFill="1" applyBorder="1" applyAlignment="1" applyProtection="1">
      <alignment horizontal="center"/>
    </xf>
    <xf numFmtId="44" fontId="8" fillId="16" borderId="33" xfId="9" applyFont="1" applyFill="1" applyBorder="1" applyAlignment="1" applyProtection="1">
      <alignment horizontal="center" vertical="center"/>
    </xf>
    <xf numFmtId="44" fontId="8" fillId="7" borderId="20" xfId="9" applyFont="1" applyFill="1" applyBorder="1" applyAlignment="1" applyProtection="1">
      <alignment horizontal="center" vertical="center" wrapText="1"/>
    </xf>
    <xf numFmtId="44" fontId="27" fillId="6" borderId="20" xfId="9" applyFont="1" applyFill="1" applyBorder="1" applyAlignment="1" applyProtection="1">
      <alignment horizontal="center" vertical="center" wrapText="1"/>
    </xf>
    <xf numFmtId="0" fontId="7" fillId="6" borderId="1" xfId="7" applyFont="1" applyFill="1" applyBorder="1" applyAlignment="1" applyProtection="1">
      <alignment horizontal="center"/>
    </xf>
    <xf numFmtId="0" fontId="7" fillId="0" borderId="0" xfId="0" applyFont="1" applyAlignment="1" applyProtection="1">
      <alignment horizontal="center" vertical="center"/>
    </xf>
    <xf numFmtId="0" fontId="6" fillId="0" borderId="0" xfId="0" applyFont="1" applyProtection="1"/>
    <xf numFmtId="0" fontId="0" fillId="0" borderId="0" xfId="0" applyFont="1" applyProtection="1"/>
    <xf numFmtId="0" fontId="0" fillId="0" borderId="0" xfId="0" quotePrefix="1" applyFont="1" applyAlignment="1" applyProtection="1">
      <alignment vertical="center"/>
    </xf>
    <xf numFmtId="44" fontId="0" fillId="0" borderId="0" xfId="1" applyFont="1" applyAlignment="1" applyProtection="1">
      <alignment vertical="center"/>
    </xf>
    <xf numFmtId="0" fontId="7" fillId="0" borderId="0" xfId="0" applyFont="1" applyAlignment="1" applyProtection="1">
      <alignment horizontal="center"/>
    </xf>
    <xf numFmtId="0" fontId="0" fillId="0" borderId="0" xfId="0" applyFont="1" applyAlignment="1" applyProtection="1">
      <alignment vertical="center"/>
    </xf>
    <xf numFmtId="14" fontId="7" fillId="16" borderId="1" xfId="0" applyNumberFormat="1" applyFont="1" applyFill="1" applyBorder="1" applyAlignment="1" applyProtection="1">
      <alignment horizontal="right" vertical="center"/>
    </xf>
    <xf numFmtId="0" fontId="7" fillId="16" borderId="1" xfId="0" applyFont="1" applyFill="1" applyBorder="1" applyAlignment="1" applyProtection="1">
      <alignment horizontal="center" vertical="center"/>
    </xf>
    <xf numFmtId="0" fontId="7" fillId="16" borderId="1" xfId="0" applyFont="1" applyFill="1" applyBorder="1" applyAlignment="1" applyProtection="1">
      <alignment horizontal="center" vertical="center" wrapText="1"/>
    </xf>
    <xf numFmtId="0" fontId="7" fillId="0" borderId="0" xfId="0" applyFont="1" applyBorder="1" applyAlignment="1" applyProtection="1">
      <alignment horizontal="right"/>
    </xf>
    <xf numFmtId="0" fontId="7" fillId="16" borderId="1" xfId="0" applyFont="1" applyFill="1" applyBorder="1" applyAlignment="1" applyProtection="1">
      <alignment horizontal="right" vertical="center"/>
    </xf>
    <xf numFmtId="0" fontId="0" fillId="0" borderId="1" xfId="0" quotePrefix="1" applyFont="1" applyBorder="1" applyAlignment="1" applyProtection="1">
      <alignment vertical="center"/>
    </xf>
    <xf numFmtId="44" fontId="0" fillId="0" borderId="1" xfId="1" applyFont="1" applyBorder="1" applyAlignment="1" applyProtection="1">
      <alignment vertical="center"/>
    </xf>
    <xf numFmtId="0" fontId="7" fillId="0" borderId="0" xfId="0" applyFont="1" applyAlignment="1" applyProtection="1">
      <alignment horizontal="right" indent="1"/>
    </xf>
    <xf numFmtId="0" fontId="0" fillId="0" borderId="1" xfId="0" applyFont="1" applyBorder="1" applyAlignment="1" applyProtection="1">
      <alignment vertical="center"/>
    </xf>
    <xf numFmtId="14" fontId="7" fillId="16" borderId="1" xfId="0" applyNumberFormat="1" applyFont="1" applyFill="1" applyBorder="1" applyAlignment="1" applyProtection="1">
      <alignment horizontal="right" vertical="center" wrapText="1"/>
    </xf>
    <xf numFmtId="0" fontId="7" fillId="0" borderId="0" xfId="0" applyFont="1" applyFill="1" applyProtection="1"/>
    <xf numFmtId="44" fontId="0" fillId="0" borderId="1" xfId="1" applyFont="1" applyFill="1" applyBorder="1" applyAlignment="1" applyProtection="1">
      <alignment vertical="center"/>
    </xf>
    <xf numFmtId="0" fontId="6" fillId="0" borderId="1" xfId="0" applyFont="1" applyBorder="1" applyAlignment="1" applyProtection="1">
      <alignment vertical="center" wrapText="1"/>
    </xf>
    <xf numFmtId="0" fontId="0" fillId="0" borderId="1" xfId="0" applyFont="1" applyFill="1" applyBorder="1" applyAlignment="1" applyProtection="1">
      <alignment vertical="center"/>
    </xf>
    <xf numFmtId="0" fontId="25" fillId="0" borderId="1" xfId="0" quotePrefix="1" applyFont="1" applyBorder="1" applyAlignment="1" applyProtection="1">
      <alignment vertical="center"/>
    </xf>
    <xf numFmtId="0" fontId="0" fillId="0" borderId="0" xfId="0" applyBorder="1" applyProtection="1"/>
    <xf numFmtId="0" fontId="0" fillId="0" borderId="71" xfId="0" applyBorder="1" applyProtection="1"/>
    <xf numFmtId="0" fontId="7" fillId="16" borderId="3" xfId="0" applyFont="1" applyFill="1" applyBorder="1" applyAlignment="1" applyProtection="1">
      <alignment horizontal="right"/>
    </xf>
    <xf numFmtId="0" fontId="6" fillId="0" borderId="46" xfId="0" applyFont="1" applyBorder="1" applyProtection="1"/>
    <xf numFmtId="0" fontId="7" fillId="0" borderId="46" xfId="0" applyFont="1" applyBorder="1" applyProtection="1"/>
    <xf numFmtId="0" fontId="6" fillId="0" borderId="46" xfId="0" applyFont="1" applyBorder="1" applyAlignment="1" applyProtection="1">
      <alignment wrapText="1"/>
    </xf>
    <xf numFmtId="49" fontId="6" fillId="0" borderId="1" xfId="0" applyNumberFormat="1" applyFont="1" applyBorder="1" applyAlignment="1" applyProtection="1">
      <alignment vertical="center" wrapText="1"/>
    </xf>
    <xf numFmtId="0" fontId="24" fillId="0" borderId="0" xfId="0" applyFont="1" applyProtection="1"/>
    <xf numFmtId="0" fontId="6" fillId="0" borderId="0" xfId="0" applyFont="1" applyBorder="1" applyProtection="1"/>
    <xf numFmtId="0" fontId="0" fillId="0" borderId="0" xfId="0" applyFont="1" applyBorder="1" applyProtection="1"/>
    <xf numFmtId="44" fontId="6" fillId="0" borderId="0" xfId="1" applyFont="1" applyFill="1" applyBorder="1" applyProtection="1"/>
    <xf numFmtId="0" fontId="2" fillId="0" borderId="0" xfId="0" applyFont="1" applyBorder="1" applyAlignment="1" applyProtection="1">
      <alignment horizontal="center" vertical="center" wrapText="1"/>
    </xf>
    <xf numFmtId="49" fontId="6" fillId="0" borderId="1" xfId="0" applyNumberFormat="1" applyFont="1" applyFill="1" applyBorder="1" applyAlignment="1" applyProtection="1">
      <alignment vertical="center" wrapText="1"/>
    </xf>
    <xf numFmtId="44" fontId="0" fillId="0" borderId="0" xfId="0" applyNumberFormat="1" applyFont="1" applyBorder="1" applyProtection="1"/>
    <xf numFmtId="44" fontId="7" fillId="0" borderId="0" xfId="0" applyNumberFormat="1" applyFont="1" applyBorder="1" applyProtection="1"/>
    <xf numFmtId="49" fontId="6" fillId="0" borderId="0" xfId="0" applyNumberFormat="1" applyFont="1" applyBorder="1" applyAlignment="1" applyProtection="1">
      <alignment vertical="center"/>
    </xf>
    <xf numFmtId="49" fontId="6" fillId="0" borderId="69" xfId="0" applyNumberFormat="1" applyFont="1" applyBorder="1" applyAlignment="1" applyProtection="1">
      <alignment vertical="center"/>
    </xf>
    <xf numFmtId="44" fontId="7" fillId="16" borderId="3" xfId="1" applyFont="1" applyFill="1" applyBorder="1" applyAlignment="1" applyProtection="1">
      <alignment horizontal="right"/>
    </xf>
    <xf numFmtId="44" fontId="29" fillId="0" borderId="0" xfId="0" applyNumberFormat="1" applyFont="1" applyBorder="1" applyProtection="1"/>
    <xf numFmtId="44" fontId="6" fillId="0" borderId="0" xfId="1" applyFont="1" applyBorder="1" applyProtection="1"/>
    <xf numFmtId="44" fontId="6" fillId="0" borderId="0" xfId="0" applyNumberFormat="1" applyFont="1" applyBorder="1" applyProtection="1"/>
    <xf numFmtId="0" fontId="6" fillId="0" borderId="0" xfId="0" applyFont="1" applyAlignment="1" applyProtection="1">
      <alignment horizontal="right"/>
    </xf>
    <xf numFmtId="0" fontId="7" fillId="16" borderId="1" xfId="0" applyFont="1" applyFill="1" applyBorder="1" applyAlignment="1" applyProtection="1">
      <alignment horizontal="right" wrapText="1"/>
    </xf>
    <xf numFmtId="0" fontId="6" fillId="9" borderId="55" xfId="0" applyFont="1" applyFill="1" applyBorder="1" applyProtection="1"/>
    <xf numFmtId="0" fontId="16" fillId="9" borderId="16" xfId="0" applyFont="1" applyFill="1" applyBorder="1" applyAlignment="1" applyProtection="1"/>
    <xf numFmtId="0" fontId="6" fillId="11" borderId="16" xfId="0" applyFont="1" applyFill="1" applyBorder="1" applyAlignment="1" applyProtection="1"/>
    <xf numFmtId="0" fontId="6" fillId="11" borderId="56" xfId="0" applyFont="1" applyFill="1" applyBorder="1" applyAlignment="1" applyProtection="1"/>
    <xf numFmtId="0" fontId="16" fillId="0" borderId="57" xfId="0" applyFont="1" applyFill="1" applyBorder="1" applyAlignment="1" applyProtection="1">
      <alignment horizontal="left"/>
    </xf>
    <xf numFmtId="0" fontId="6" fillId="0" borderId="10" xfId="0" applyFont="1" applyFill="1" applyBorder="1" applyAlignment="1" applyProtection="1"/>
    <xf numFmtId="0" fontId="6" fillId="0" borderId="58" xfId="0" applyFont="1" applyFill="1" applyBorder="1" applyAlignment="1" applyProtection="1"/>
    <xf numFmtId="0" fontId="12" fillId="0" borderId="59" xfId="0" applyFont="1" applyFill="1" applyBorder="1" applyProtection="1"/>
    <xf numFmtId="0" fontId="16" fillId="0" borderId="3" xfId="0" applyFont="1" applyFill="1" applyBorder="1" applyAlignment="1" applyProtection="1">
      <alignment horizontal="center"/>
    </xf>
    <xf numFmtId="40" fontId="16" fillId="0" borderId="1" xfId="0" applyNumberFormat="1" applyFont="1" applyFill="1" applyBorder="1" applyAlignment="1" applyProtection="1">
      <alignment horizontal="center"/>
    </xf>
    <xf numFmtId="40" fontId="16" fillId="0" borderId="26" xfId="0" applyNumberFormat="1" applyFont="1" applyFill="1" applyBorder="1" applyAlignment="1" applyProtection="1">
      <alignment horizontal="center"/>
    </xf>
    <xf numFmtId="44" fontId="0" fillId="0" borderId="0" xfId="0" applyNumberFormat="1" applyFont="1" applyBorder="1" applyAlignment="1" applyProtection="1">
      <alignment horizontal="right"/>
    </xf>
    <xf numFmtId="44" fontId="6" fillId="7" borderId="1" xfId="1" applyFont="1" applyFill="1" applyBorder="1" applyProtection="1"/>
    <xf numFmtId="0" fontId="6" fillId="7" borderId="1" xfId="0" applyFont="1" applyFill="1" applyBorder="1" applyAlignment="1" applyProtection="1">
      <alignment horizontal="center" vertical="center"/>
    </xf>
    <xf numFmtId="0" fontId="12" fillId="0" borderId="59" xfId="0" applyFont="1" applyBorder="1" applyProtection="1"/>
    <xf numFmtId="44" fontId="2" fillId="0" borderId="0" xfId="0" applyNumberFormat="1" applyFont="1" applyBorder="1" applyProtection="1"/>
    <xf numFmtId="0" fontId="2" fillId="0" borderId="0" xfId="0" applyFont="1" applyAlignment="1" applyProtection="1">
      <alignment horizontal="right"/>
    </xf>
    <xf numFmtId="44" fontId="0" fillId="0" borderId="1" xfId="1" applyFont="1" applyFill="1" applyBorder="1" applyAlignment="1" applyProtection="1">
      <alignment horizontal="center" vertical="center"/>
    </xf>
    <xf numFmtId="44" fontId="25" fillId="0" borderId="1" xfId="1" applyFont="1" applyFill="1" applyBorder="1" applyAlignment="1" applyProtection="1">
      <alignment vertical="center"/>
    </xf>
    <xf numFmtId="0" fontId="6" fillId="9" borderId="60" xfId="0" applyFont="1" applyFill="1" applyBorder="1" applyProtection="1"/>
    <xf numFmtId="0" fontId="16" fillId="9" borderId="31" xfId="0" applyFont="1" applyFill="1" applyBorder="1" applyAlignment="1" applyProtection="1">
      <alignment horizontal="center"/>
    </xf>
    <xf numFmtId="40" fontId="16" fillId="9" borderId="31" xfId="0" applyNumberFormat="1" applyFont="1" applyFill="1" applyBorder="1" applyAlignment="1" applyProtection="1">
      <alignment horizontal="center"/>
    </xf>
    <xf numFmtId="8" fontId="16" fillId="9" borderId="61" xfId="0" applyNumberFormat="1" applyFont="1" applyFill="1" applyBorder="1" applyAlignment="1" applyProtection="1">
      <alignment horizontal="center"/>
    </xf>
    <xf numFmtId="0" fontId="7" fillId="0" borderId="0" xfId="0" applyFont="1" applyAlignment="1" applyProtection="1">
      <alignment horizontal="right"/>
    </xf>
    <xf numFmtId="44" fontId="25" fillId="0" borderId="1" xfId="6" applyNumberFormat="1" applyFont="1" applyBorder="1" applyAlignment="1" applyProtection="1">
      <alignment vertical="center"/>
    </xf>
    <xf numFmtId="0" fontId="0" fillId="0" borderId="1" xfId="0" quotePrefix="1" applyFont="1" applyFill="1" applyBorder="1" applyAlignment="1" applyProtection="1">
      <alignment vertical="center"/>
    </xf>
    <xf numFmtId="44" fontId="25" fillId="0" borderId="1" xfId="6" applyNumberFormat="1" applyFont="1" applyFill="1" applyBorder="1" applyAlignment="1" applyProtection="1">
      <alignment vertical="center"/>
    </xf>
    <xf numFmtId="44" fontId="6" fillId="10" borderId="1" xfId="1" applyFont="1" applyFill="1" applyBorder="1" applyProtection="1">
      <protection locked="0"/>
    </xf>
    <xf numFmtId="0" fontId="6" fillId="10" borderId="1" xfId="0" applyFont="1" applyFill="1" applyBorder="1" applyAlignment="1" applyProtection="1">
      <alignment horizontal="center" vertical="center"/>
      <protection locked="0"/>
    </xf>
    <xf numFmtId="9" fontId="6" fillId="0" borderId="12" xfId="2" applyFont="1" applyBorder="1" applyProtection="1">
      <protection locked="0"/>
    </xf>
    <xf numFmtId="9" fontId="6" fillId="0" borderId="27" xfId="2" applyFont="1" applyBorder="1" applyProtection="1">
      <protection locked="0"/>
    </xf>
    <xf numFmtId="0" fontId="7" fillId="0" borderId="0" xfId="7" applyFont="1" applyFill="1" applyBorder="1" applyAlignment="1" applyProtection="1">
      <alignment horizontal="left" wrapText="1"/>
    </xf>
    <xf numFmtId="0" fontId="12" fillId="0" borderId="0" xfId="3" applyFont="1" applyFill="1" applyBorder="1" applyAlignment="1" applyProtection="1">
      <alignment horizontal="center" vertical="center"/>
    </xf>
    <xf numFmtId="44" fontId="6" fillId="0" borderId="0" xfId="4" applyFont="1" applyFill="1" applyBorder="1" applyAlignment="1" applyProtection="1">
      <alignment horizontal="center" vertical="center"/>
    </xf>
    <xf numFmtId="0" fontId="6" fillId="0" borderId="0" xfId="7" applyFont="1" applyFill="1" applyAlignment="1" applyProtection="1">
      <alignment vertical="center"/>
    </xf>
    <xf numFmtId="0" fontId="7" fillId="6" borderId="12" xfId="0" applyFont="1" applyFill="1" applyBorder="1" applyProtection="1"/>
    <xf numFmtId="0" fontId="7" fillId="6" borderId="12" xfId="0" applyFont="1" applyFill="1" applyBorder="1" applyAlignment="1" applyProtection="1">
      <alignment wrapText="1"/>
    </xf>
    <xf numFmtId="0" fontId="6" fillId="0" borderId="12" xfId="7" applyFont="1" applyBorder="1" applyAlignment="1" applyProtection="1">
      <alignment wrapText="1"/>
    </xf>
    <xf numFmtId="0" fontId="7" fillId="6" borderId="43" xfId="0" applyFont="1" applyFill="1" applyBorder="1" applyProtection="1"/>
    <xf numFmtId="44" fontId="6" fillId="6" borderId="2" xfId="9" applyFont="1" applyFill="1" applyBorder="1" applyProtection="1"/>
    <xf numFmtId="44" fontId="6" fillId="6" borderId="2" xfId="9" applyFont="1" applyFill="1" applyBorder="1" applyAlignment="1" applyProtection="1">
      <alignment horizontal="center"/>
    </xf>
    <xf numFmtId="0" fontId="7" fillId="6" borderId="8" xfId="7" applyFont="1" applyFill="1" applyBorder="1" applyAlignment="1" applyProtection="1">
      <alignment vertical="center" wrapText="1"/>
    </xf>
    <xf numFmtId="0" fontId="7" fillId="6" borderId="8" xfId="7" applyFont="1" applyFill="1" applyBorder="1" applyAlignment="1" applyProtection="1">
      <alignment horizontal="center" vertical="center" wrapText="1"/>
    </xf>
    <xf numFmtId="0" fontId="22" fillId="0" borderId="0" xfId="0" applyFont="1" applyProtection="1"/>
    <xf numFmtId="0" fontId="6" fillId="0" borderId="1" xfId="7" applyFont="1" applyFill="1" applyBorder="1" applyAlignment="1" applyProtection="1">
      <alignment vertical="center" wrapText="1"/>
    </xf>
    <xf numFmtId="1" fontId="6" fillId="0" borderId="0" xfId="9" applyNumberFormat="1" applyFont="1" applyBorder="1" applyAlignment="1" applyProtection="1">
      <alignment horizontal="right"/>
    </xf>
    <xf numFmtId="9" fontId="6" fillId="0" borderId="34" xfId="2" applyFont="1" applyBorder="1" applyProtection="1">
      <protection locked="0"/>
    </xf>
    <xf numFmtId="0" fontId="6" fillId="15" borderId="12" xfId="7" applyFont="1" applyFill="1" applyBorder="1" applyProtection="1">
      <protection locked="0"/>
    </xf>
    <xf numFmtId="44" fontId="6" fillId="0" borderId="2" xfId="1" applyFont="1" applyFill="1" applyBorder="1" applyAlignment="1" applyProtection="1">
      <protection locked="0"/>
    </xf>
    <xf numFmtId="44" fontId="6" fillId="0" borderId="1" xfId="1" applyFont="1" applyFill="1" applyBorder="1" applyAlignment="1" applyProtection="1">
      <protection locked="0"/>
    </xf>
    <xf numFmtId="0" fontId="7"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0" xfId="0" applyFont="1" applyBorder="1" applyAlignment="1" applyProtection="1">
      <alignment vertical="center" wrapText="1"/>
    </xf>
    <xf numFmtId="0" fontId="22" fillId="0" borderId="0" xfId="0" applyFont="1" applyAlignment="1" applyProtection="1">
      <alignment wrapText="1"/>
    </xf>
    <xf numFmtId="44" fontId="7" fillId="6" borderId="26" xfId="1" applyFont="1" applyFill="1" applyBorder="1" applyProtection="1"/>
    <xf numFmtId="0" fontId="7" fillId="0" borderId="46" xfId="0" applyFont="1" applyBorder="1" applyAlignment="1" applyProtection="1">
      <alignment horizontal="center" vertical="center"/>
    </xf>
    <xf numFmtId="6" fontId="6" fillId="0" borderId="0" xfId="0" applyNumberFormat="1" applyFont="1" applyBorder="1" applyAlignment="1" applyProtection="1">
      <alignment horizontal="center" vertical="center"/>
    </xf>
    <xf numFmtId="0" fontId="7" fillId="6" borderId="16" xfId="7" applyFont="1" applyFill="1" applyBorder="1" applyAlignment="1" applyProtection="1">
      <alignment horizontal="center" vertical="center" wrapText="1"/>
    </xf>
    <xf numFmtId="0" fontId="7" fillId="6" borderId="20" xfId="7" applyFont="1" applyFill="1" applyBorder="1" applyAlignment="1" applyProtection="1"/>
    <xf numFmtId="1" fontId="7" fillId="6" borderId="20" xfId="7" applyNumberFormat="1" applyFont="1" applyFill="1" applyBorder="1" applyAlignment="1" applyProtection="1"/>
    <xf numFmtId="0" fontId="7" fillId="6" borderId="21" xfId="7" applyFont="1" applyFill="1" applyBorder="1" applyAlignment="1" applyProtection="1"/>
    <xf numFmtId="44" fontId="6" fillId="6" borderId="26" xfId="9" applyNumberFormat="1" applyFont="1" applyFill="1" applyBorder="1" applyProtection="1"/>
    <xf numFmtId="0" fontId="6" fillId="0" borderId="0" xfId="7" applyFont="1" applyFill="1" applyBorder="1" applyAlignment="1" applyProtection="1"/>
    <xf numFmtId="44" fontId="7" fillId="0" borderId="0" xfId="7" applyNumberFormat="1" applyFont="1" applyFill="1" applyBorder="1" applyProtection="1"/>
    <xf numFmtId="0" fontId="7" fillId="6" borderId="38" xfId="7" applyFont="1" applyFill="1" applyBorder="1" applyAlignment="1" applyProtection="1"/>
    <xf numFmtId="0" fontId="7" fillId="6" borderId="33" xfId="7" applyFont="1" applyFill="1" applyBorder="1" applyAlignment="1" applyProtection="1"/>
    <xf numFmtId="44" fontId="7" fillId="6" borderId="30" xfId="9" applyNumberFormat="1" applyFont="1" applyFill="1" applyBorder="1" applyProtection="1"/>
    <xf numFmtId="44" fontId="7" fillId="0" borderId="0" xfId="9" applyNumberFormat="1" applyFont="1" applyFill="1" applyBorder="1" applyProtection="1"/>
    <xf numFmtId="0" fontId="7" fillId="6" borderId="0" xfId="0" applyFont="1" applyFill="1" applyProtection="1"/>
    <xf numFmtId="0" fontId="7" fillId="6" borderId="16" xfId="7" applyFont="1" applyFill="1" applyBorder="1" applyAlignment="1" applyProtection="1"/>
    <xf numFmtId="1" fontId="7" fillId="6" borderId="16" xfId="7" applyNumberFormat="1" applyFont="1" applyFill="1" applyBorder="1" applyAlignment="1" applyProtection="1"/>
    <xf numFmtId="0" fontId="6" fillId="6" borderId="17" xfId="7" applyFont="1" applyFill="1" applyBorder="1" applyProtection="1"/>
    <xf numFmtId="44" fontId="6" fillId="6" borderId="18" xfId="9" applyFont="1" applyFill="1" applyBorder="1" applyAlignment="1" applyProtection="1">
      <alignment horizontal="center"/>
    </xf>
    <xf numFmtId="0" fontId="6" fillId="6" borderId="18" xfId="7" applyFont="1" applyFill="1" applyBorder="1" applyProtection="1"/>
    <xf numFmtId="1" fontId="6" fillId="6" borderId="18" xfId="9" applyNumberFormat="1" applyFont="1" applyFill="1" applyBorder="1" applyProtection="1"/>
    <xf numFmtId="44" fontId="6" fillId="6" borderId="18" xfId="9" applyFont="1" applyFill="1" applyBorder="1" applyProtection="1"/>
    <xf numFmtId="164" fontId="6" fillId="6" borderId="19" xfId="7" applyNumberFormat="1" applyFont="1" applyFill="1" applyBorder="1" applyProtection="1"/>
    <xf numFmtId="44" fontId="6" fillId="6" borderId="19" xfId="7" applyNumberFormat="1" applyFont="1" applyFill="1" applyBorder="1" applyProtection="1"/>
    <xf numFmtId="0" fontId="6" fillId="15" borderId="0" xfId="7" applyFont="1" applyFill="1" applyBorder="1" applyProtection="1"/>
    <xf numFmtId="44" fontId="6" fillId="15" borderId="0" xfId="9" applyFont="1" applyFill="1" applyBorder="1" applyAlignment="1" applyProtection="1">
      <alignment horizontal="center"/>
    </xf>
    <xf numFmtId="1" fontId="6" fillId="15" borderId="0" xfId="9" applyNumberFormat="1" applyFont="1" applyFill="1" applyBorder="1" applyProtection="1"/>
    <xf numFmtId="44" fontId="6" fillId="15" borderId="0" xfId="9" applyFont="1" applyFill="1" applyBorder="1" applyProtection="1"/>
    <xf numFmtId="164" fontId="6" fillId="15" borderId="0" xfId="7" applyNumberFormat="1" applyFont="1" applyFill="1" applyBorder="1" applyProtection="1"/>
    <xf numFmtId="9" fontId="6" fillId="0" borderId="12" xfId="2" applyFont="1" applyBorder="1" applyAlignment="1" applyProtection="1">
      <alignment wrapText="1"/>
      <protection locked="0"/>
    </xf>
    <xf numFmtId="9" fontId="6" fillId="0" borderId="27" xfId="2" applyFont="1" applyBorder="1" applyAlignment="1" applyProtection="1">
      <alignment wrapText="1"/>
      <protection locked="0"/>
    </xf>
    <xf numFmtId="0" fontId="7" fillId="6" borderId="1" xfId="7" applyFont="1" applyFill="1" applyBorder="1" applyAlignment="1" applyProtection="1"/>
    <xf numFmtId="0" fontId="7" fillId="6" borderId="5" xfId="7" applyFont="1" applyFill="1" applyBorder="1" applyAlignment="1" applyProtection="1">
      <alignment vertical="center" wrapText="1"/>
    </xf>
    <xf numFmtId="0" fontId="7" fillId="6" borderId="40" xfId="7" applyFont="1" applyFill="1" applyBorder="1" applyAlignment="1" applyProtection="1">
      <alignment vertical="center"/>
    </xf>
    <xf numFmtId="0" fontId="7" fillId="6" borderId="40" xfId="7" applyFont="1" applyFill="1" applyBorder="1" applyAlignment="1" applyProtection="1"/>
    <xf numFmtId="1" fontId="7" fillId="6" borderId="40" xfId="7" applyNumberFormat="1" applyFont="1" applyFill="1" applyBorder="1" applyAlignment="1" applyProtection="1"/>
    <xf numFmtId="0" fontId="6" fillId="6" borderId="63" xfId="7" applyFont="1" applyFill="1" applyBorder="1" applyAlignment="1" applyProtection="1">
      <alignment horizontal="center"/>
    </xf>
    <xf numFmtId="164" fontId="6" fillId="6" borderId="19" xfId="9" applyNumberFormat="1" applyFont="1" applyFill="1" applyBorder="1" applyProtection="1"/>
    <xf numFmtId="0" fontId="6" fillId="0" borderId="1" xfId="7" applyFont="1" applyBorder="1" applyAlignment="1" applyProtection="1">
      <protection locked="0"/>
    </xf>
    <xf numFmtId="0" fontId="7" fillId="6" borderId="27" xfId="7" applyFont="1" applyFill="1" applyBorder="1" applyAlignment="1" applyProtection="1">
      <alignment horizontal="center"/>
    </xf>
    <xf numFmtId="44" fontId="7" fillId="6" borderId="51" xfId="9" applyFont="1" applyFill="1" applyBorder="1" applyAlignment="1" applyProtection="1">
      <alignment horizontal="center"/>
    </xf>
    <xf numFmtId="14" fontId="6" fillId="0" borderId="0"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44" fontId="6" fillId="0" borderId="0" xfId="1" applyNumberFormat="1" applyFont="1" applyBorder="1" applyAlignment="1" applyProtection="1">
      <alignment horizontal="center" vertical="center"/>
      <protection locked="0"/>
    </xf>
    <xf numFmtId="2" fontId="6" fillId="0" borderId="1" xfId="9" applyNumberFormat="1" applyFont="1" applyBorder="1" applyProtection="1">
      <protection locked="0"/>
    </xf>
    <xf numFmtId="2" fontId="6" fillId="0" borderId="1" xfId="7" applyNumberFormat="1" applyFont="1" applyBorder="1" applyProtection="1">
      <protection locked="0"/>
    </xf>
    <xf numFmtId="2" fontId="6" fillId="0" borderId="2" xfId="9" applyNumberFormat="1" applyFont="1" applyBorder="1" applyProtection="1">
      <protection locked="0"/>
    </xf>
    <xf numFmtId="2" fontId="6" fillId="0" borderId="1" xfId="7" applyNumberFormat="1" applyFont="1" applyBorder="1" applyAlignment="1" applyProtection="1">
      <protection locked="0"/>
    </xf>
    <xf numFmtId="14" fontId="5" fillId="0" borderId="0" xfId="6" applyNumberFormat="1" applyAlignment="1">
      <alignment horizontal="left"/>
    </xf>
    <xf numFmtId="0" fontId="19" fillId="13" borderId="0" xfId="6" applyFont="1" applyFill="1" applyAlignment="1">
      <alignment horizontal="center"/>
    </xf>
    <xf numFmtId="0" fontId="19" fillId="13" borderId="0" xfId="6" applyFont="1" applyFill="1" applyAlignment="1">
      <alignment horizontal="center" wrapText="1"/>
    </xf>
    <xf numFmtId="0" fontId="20" fillId="13" borderId="0" xfId="6" applyFont="1" applyFill="1" applyAlignment="1">
      <alignment horizontal="center"/>
    </xf>
    <xf numFmtId="0" fontId="20" fillId="13" borderId="1" xfId="6" applyFont="1" applyFill="1" applyBorder="1" applyAlignment="1">
      <alignment horizontal="right"/>
    </xf>
    <xf numFmtId="0" fontId="20" fillId="13" borderId="1" xfId="6" applyFont="1" applyFill="1" applyBorder="1" applyAlignment="1">
      <alignment horizontal="center" vertical="center"/>
    </xf>
    <xf numFmtId="0" fontId="20" fillId="13" borderId="1" xfId="6" applyFont="1" applyFill="1" applyBorder="1" applyAlignment="1">
      <alignment horizontal="center"/>
    </xf>
    <xf numFmtId="0" fontId="19" fillId="13" borderId="1" xfId="6" applyFont="1" applyFill="1" applyBorder="1" applyAlignment="1">
      <alignment horizontal="center"/>
    </xf>
    <xf numFmtId="167" fontId="19" fillId="13" borderId="1" xfId="6" applyNumberFormat="1" applyFont="1" applyFill="1" applyBorder="1" applyAlignment="1">
      <alignment horizontal="center"/>
    </xf>
    <xf numFmtId="0" fontId="20" fillId="13" borderId="0" xfId="6" applyFont="1" applyFill="1" applyAlignment="1">
      <alignment horizontal="right"/>
    </xf>
    <xf numFmtId="0" fontId="21" fillId="13" borderId="0" xfId="0" applyFont="1" applyFill="1"/>
    <xf numFmtId="0" fontId="30" fillId="13" borderId="0" xfId="0" applyFont="1" applyFill="1"/>
    <xf numFmtId="44" fontId="4" fillId="3" borderId="1" xfId="5" applyFont="1" applyFill="1" applyBorder="1" applyAlignment="1">
      <alignment horizontal="center"/>
    </xf>
    <xf numFmtId="44" fontId="4" fillId="3" borderId="1" xfId="5" applyFont="1" applyFill="1" applyBorder="1" applyAlignment="1">
      <alignment horizontal="center" wrapText="1"/>
    </xf>
    <xf numFmtId="0" fontId="5" fillId="0" borderId="1" xfId="6" applyFill="1" applyBorder="1" applyAlignment="1">
      <alignment vertical="center"/>
    </xf>
    <xf numFmtId="0" fontId="5" fillId="0" borderId="1" xfId="6" applyFill="1" applyBorder="1"/>
    <xf numFmtId="0" fontId="5" fillId="0" borderId="3" xfId="6" applyFill="1" applyBorder="1" applyAlignment="1">
      <alignment horizontal="center"/>
    </xf>
    <xf numFmtId="0" fontId="5" fillId="0" borderId="1" xfId="6" applyFill="1" applyBorder="1" applyAlignment="1">
      <alignment horizontal="center"/>
    </xf>
    <xf numFmtId="44" fontId="0" fillId="0" borderId="1" xfId="5" applyFont="1" applyFill="1" applyBorder="1" applyAlignment="1">
      <alignment horizontal="center"/>
    </xf>
    <xf numFmtId="0" fontId="5" fillId="0" borderId="1" xfId="6" applyFill="1" applyBorder="1" applyAlignment="1">
      <alignment wrapText="1"/>
    </xf>
    <xf numFmtId="44" fontId="5" fillId="0" borderId="1" xfId="6" applyNumberFormat="1" applyFill="1" applyBorder="1" applyAlignment="1">
      <alignment horizontal="center"/>
    </xf>
    <xf numFmtId="0" fontId="5" fillId="0" borderId="3" xfId="6" applyFill="1" applyBorder="1" applyAlignment="1">
      <alignment vertical="center" wrapText="1"/>
    </xf>
    <xf numFmtId="44" fontId="0" fillId="0" borderId="1" xfId="5" applyFont="1" applyFill="1" applyBorder="1" applyAlignment="1">
      <alignment horizontal="center" vertical="center"/>
    </xf>
    <xf numFmtId="0" fontId="5" fillId="0" borderId="3" xfId="6" applyFill="1" applyBorder="1" applyAlignment="1">
      <alignment wrapText="1"/>
    </xf>
    <xf numFmtId="0" fontId="5" fillId="0" borderId="3" xfId="6" applyFill="1" applyBorder="1"/>
    <xf numFmtId="44" fontId="2" fillId="0" borderId="1" xfId="5" applyFont="1" applyFill="1" applyBorder="1" applyAlignment="1">
      <alignment horizontal="center" vertical="center"/>
    </xf>
    <xf numFmtId="0" fontId="0" fillId="0" borderId="3" xfId="6" applyFont="1" applyFill="1" applyBorder="1"/>
    <xf numFmtId="167" fontId="5" fillId="0" borderId="0" xfId="6" applyNumberFormat="1" applyAlignment="1">
      <alignment horizontal="center"/>
    </xf>
    <xf numFmtId="167" fontId="5" fillId="0" borderId="0" xfId="6" applyNumberFormat="1" applyAlignment="1">
      <alignment horizontal="center" vertical="center"/>
    </xf>
    <xf numFmtId="14" fontId="5" fillId="0" borderId="0" xfId="6" applyNumberFormat="1"/>
    <xf numFmtId="14" fontId="13" fillId="0" borderId="0" xfId="6" applyNumberFormat="1" applyFont="1"/>
    <xf numFmtId="0" fontId="20" fillId="13" borderId="0" xfId="6" applyFont="1" applyFill="1"/>
    <xf numFmtId="0" fontId="4" fillId="0" borderId="62" xfId="6" applyFont="1" applyBorder="1" applyAlignment="1">
      <alignment horizontal="center" wrapText="1"/>
    </xf>
    <xf numFmtId="0" fontId="5" fillId="0" borderId="1" xfId="6" applyFill="1" applyBorder="1" applyAlignment="1">
      <alignment vertical="center" wrapText="1"/>
    </xf>
    <xf numFmtId="44" fontId="0" fillId="0" borderId="1" xfId="5" applyFont="1" applyFill="1" applyBorder="1" applyAlignment="1">
      <alignment horizontal="center" wrapText="1"/>
    </xf>
    <xf numFmtId="0" fontId="0" fillId="0" borderId="3" xfId="6" applyFont="1" applyFill="1" applyBorder="1" applyAlignment="1">
      <alignment wrapText="1"/>
    </xf>
    <xf numFmtId="0" fontId="5" fillId="0" borderId="0" xfId="6" applyFill="1" applyAlignment="1">
      <alignment wrapText="1"/>
    </xf>
    <xf numFmtId="0" fontId="5" fillId="0" borderId="0" xfId="6" applyFill="1" applyAlignment="1">
      <alignment horizontal="center"/>
    </xf>
    <xf numFmtId="44" fontId="4" fillId="0" borderId="1" xfId="5" applyFont="1" applyFill="1" applyBorder="1" applyAlignment="1">
      <alignment horizontal="center" wrapText="1"/>
    </xf>
    <xf numFmtId="44" fontId="25" fillId="0" borderId="1" xfId="5" applyFont="1" applyFill="1" applyBorder="1" applyAlignment="1">
      <alignment horizontal="center" vertical="center"/>
    </xf>
    <xf numFmtId="0" fontId="5" fillId="0" borderId="3" xfId="6" applyFont="1" applyFill="1" applyBorder="1" applyAlignment="1">
      <alignment horizontal="center" vertical="center" wrapText="1"/>
    </xf>
    <xf numFmtId="0" fontId="5" fillId="0" borderId="1" xfId="6" applyFont="1" applyFill="1" applyBorder="1" applyAlignment="1">
      <alignment horizontal="left" vertical="center" wrapText="1"/>
    </xf>
    <xf numFmtId="0" fontId="7" fillId="6" borderId="36" xfId="7" applyFont="1" applyFill="1" applyBorder="1" applyProtection="1">
      <protection locked="0"/>
    </xf>
    <xf numFmtId="44" fontId="8" fillId="16" borderId="20" xfId="9" applyFont="1" applyFill="1" applyBorder="1" applyAlignment="1" applyProtection="1">
      <alignment horizontal="center" vertical="center" wrapText="1"/>
    </xf>
    <xf numFmtId="44" fontId="8" fillId="16" borderId="33" xfId="9" applyFont="1" applyFill="1" applyBorder="1" applyAlignment="1" applyProtection="1">
      <alignment horizontal="center" vertical="center"/>
    </xf>
    <xf numFmtId="0" fontId="6" fillId="6" borderId="1" xfId="7" applyFont="1" applyFill="1" applyBorder="1" applyAlignment="1" applyProtection="1">
      <alignment horizontal="center"/>
    </xf>
    <xf numFmtId="44" fontId="8" fillId="6" borderId="20" xfId="9" applyFont="1" applyFill="1" applyBorder="1" applyAlignment="1" applyProtection="1">
      <alignment horizontal="center" vertical="center" wrapText="1"/>
    </xf>
    <xf numFmtId="44" fontId="8" fillId="7" borderId="20" xfId="9" applyFont="1" applyFill="1" applyBorder="1" applyAlignment="1" applyProtection="1">
      <alignment horizontal="center" vertical="center" wrapText="1"/>
    </xf>
    <xf numFmtId="44" fontId="27" fillId="6" borderId="20" xfId="9" applyFont="1" applyFill="1" applyBorder="1" applyAlignment="1" applyProtection="1">
      <alignment horizontal="center" vertical="center" wrapText="1"/>
    </xf>
    <xf numFmtId="44" fontId="6" fillId="6" borderId="1" xfId="1" applyNumberFormat="1" applyFont="1" applyFill="1" applyBorder="1" applyAlignment="1" applyProtection="1">
      <alignment horizontal="right" vertical="center"/>
    </xf>
    <xf numFmtId="44" fontId="7" fillId="6" borderId="64" xfId="0" applyNumberFormat="1" applyFont="1" applyFill="1" applyBorder="1" applyAlignment="1" applyProtection="1">
      <alignment horizontal="right" vertical="center"/>
    </xf>
    <xf numFmtId="44" fontId="6" fillId="6" borderId="1" xfId="1" applyNumberFormat="1" applyFont="1" applyFill="1" applyBorder="1" applyAlignment="1" applyProtection="1">
      <alignment vertical="center"/>
    </xf>
    <xf numFmtId="44" fontId="6" fillId="6" borderId="1" xfId="0" applyNumberFormat="1" applyFont="1" applyFill="1" applyBorder="1" applyAlignment="1" applyProtection="1">
      <alignment vertical="center"/>
    </xf>
    <xf numFmtId="44" fontId="7" fillId="6" borderId="64" xfId="1" applyNumberFormat="1" applyFont="1" applyFill="1" applyBorder="1" applyAlignment="1" applyProtection="1">
      <alignment vertical="center"/>
    </xf>
    <xf numFmtId="44" fontId="7" fillId="6" borderId="64" xfId="0" applyNumberFormat="1" applyFont="1" applyFill="1" applyBorder="1" applyAlignment="1" applyProtection="1">
      <alignment vertical="center"/>
    </xf>
    <xf numFmtId="44" fontId="7" fillId="6" borderId="1" xfId="0" applyNumberFormat="1" applyFont="1" applyFill="1" applyBorder="1" applyAlignment="1" applyProtection="1">
      <alignment horizontal="right" vertical="center"/>
    </xf>
    <xf numFmtId="8" fontId="6" fillId="6" borderId="1" xfId="0" applyNumberFormat="1" applyFont="1" applyFill="1" applyBorder="1" applyAlignment="1" applyProtection="1">
      <alignment horizontal="right" vertical="center"/>
    </xf>
    <xf numFmtId="8" fontId="12" fillId="6" borderId="1" xfId="0" applyNumberFormat="1" applyFont="1" applyFill="1" applyBorder="1" applyAlignment="1" applyProtection="1">
      <alignment horizontal="center"/>
    </xf>
    <xf numFmtId="8" fontId="12" fillId="6" borderId="26" xfId="0" applyNumberFormat="1" applyFont="1" applyFill="1" applyBorder="1" applyAlignment="1" applyProtection="1">
      <alignment horizontal="center"/>
    </xf>
    <xf numFmtId="44" fontId="6" fillId="6" borderId="1" xfId="1" applyFont="1" applyFill="1" applyBorder="1" applyProtection="1"/>
    <xf numFmtId="44" fontId="7" fillId="6" borderId="37" xfId="1" applyFont="1" applyFill="1" applyBorder="1" applyProtection="1"/>
    <xf numFmtId="44" fontId="6" fillId="6" borderId="0" xfId="1" applyFont="1" applyFill="1" applyProtection="1"/>
    <xf numFmtId="8" fontId="7" fillId="6" borderId="37" xfId="1" applyNumberFormat="1" applyFont="1" applyFill="1" applyBorder="1" applyProtection="1"/>
    <xf numFmtId="44" fontId="6" fillId="6" borderId="1" xfId="4" applyNumberFormat="1" applyFont="1" applyFill="1" applyBorder="1" applyAlignment="1" applyProtection="1">
      <alignment horizontal="center"/>
    </xf>
    <xf numFmtId="169" fontId="6" fillId="6" borderId="1" xfId="2" applyNumberFormat="1" applyFont="1" applyFill="1" applyBorder="1" applyAlignment="1" applyProtection="1">
      <alignment horizontal="center"/>
    </xf>
    <xf numFmtId="44" fontId="6" fillId="6" borderId="53" xfId="1" applyFont="1" applyFill="1" applyBorder="1" applyProtection="1"/>
    <xf numFmtId="44" fontId="6" fillId="6" borderId="53" xfId="1" applyNumberFormat="1" applyFont="1" applyFill="1" applyBorder="1" applyProtection="1"/>
    <xf numFmtId="164" fontId="7" fillId="6" borderId="0" xfId="7" applyNumberFormat="1" applyFont="1" applyFill="1" applyBorder="1" applyProtection="1"/>
    <xf numFmtId="166" fontId="6" fillId="6" borderId="53" xfId="1" applyNumberFormat="1" applyFont="1" applyFill="1" applyBorder="1" applyProtection="1"/>
    <xf numFmtId="164" fontId="6" fillId="6" borderId="53" xfId="1" applyNumberFormat="1" applyFont="1" applyFill="1" applyBorder="1" applyProtection="1"/>
    <xf numFmtId="44" fontId="6" fillId="6" borderId="54" xfId="1" applyNumberFormat="1" applyFont="1" applyFill="1" applyBorder="1" applyProtection="1"/>
    <xf numFmtId="44" fontId="6" fillId="6" borderId="37" xfId="9" applyFont="1" applyFill="1" applyBorder="1" applyAlignment="1" applyProtection="1"/>
    <xf numFmtId="0" fontId="6" fillId="0" borderId="0" xfId="7" applyFont="1" applyFill="1" applyAlignment="1" applyProtection="1">
      <alignment horizontal="center"/>
    </xf>
    <xf numFmtId="166" fontId="6" fillId="6" borderId="54" xfId="1" applyNumberFormat="1" applyFont="1" applyFill="1" applyBorder="1" applyProtection="1"/>
    <xf numFmtId="44" fontId="6" fillId="6" borderId="53" xfId="1" applyNumberFormat="1" applyFont="1" applyFill="1" applyBorder="1" applyAlignment="1" applyProtection="1">
      <alignment wrapText="1"/>
    </xf>
    <xf numFmtId="44" fontId="16" fillId="6" borderId="0" xfId="9" applyFont="1" applyFill="1" applyBorder="1" applyAlignment="1" applyProtection="1">
      <alignment horizontal="center"/>
    </xf>
    <xf numFmtId="9" fontId="6" fillId="0" borderId="52" xfId="2" applyFont="1" applyBorder="1" applyAlignment="1" applyProtection="1">
      <alignment wrapText="1"/>
      <protection locked="0"/>
    </xf>
    <xf numFmtId="44" fontId="6" fillId="6" borderId="50" xfId="1" applyNumberFormat="1" applyFont="1" applyFill="1" applyBorder="1" applyProtection="1"/>
    <xf numFmtId="44" fontId="6" fillId="15" borderId="1" xfId="9" applyFont="1" applyFill="1" applyBorder="1" applyAlignment="1" applyProtection="1">
      <alignment horizontal="left"/>
      <protection locked="0"/>
    </xf>
    <xf numFmtId="164" fontId="6" fillId="0" borderId="0" xfId="7" applyNumberFormat="1" applyFont="1" applyProtection="1"/>
    <xf numFmtId="0" fontId="2" fillId="4" borderId="9"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6" fillId="13" borderId="0" xfId="0" applyFont="1" applyFill="1" applyAlignment="1" applyProtection="1">
      <alignment vertical="center"/>
      <protection locked="0"/>
    </xf>
    <xf numFmtId="0" fontId="6" fillId="0" borderId="1" xfId="0" applyFont="1" applyBorder="1" applyAlignment="1" applyProtection="1">
      <alignment horizontal="center"/>
      <protection locked="0"/>
    </xf>
    <xf numFmtId="49" fontId="6" fillId="0" borderId="1" xfId="0" applyNumberFormat="1" applyFont="1" applyBorder="1" applyAlignment="1" applyProtection="1">
      <protection locked="0"/>
    </xf>
    <xf numFmtId="171" fontId="6" fillId="0" borderId="1" xfId="0" applyNumberFormat="1" applyFont="1" applyBorder="1" applyAlignment="1" applyProtection="1">
      <alignment horizontal="left"/>
      <protection locked="0"/>
    </xf>
    <xf numFmtId="170" fontId="6" fillId="0" borderId="1" xfId="0" applyNumberFormat="1" applyFont="1" applyBorder="1" applyAlignment="1" applyProtection="1">
      <alignment horizontal="left"/>
      <protection locked="0"/>
    </xf>
    <xf numFmtId="0" fontId="12" fillId="16" borderId="1" xfId="0" applyFont="1" applyFill="1" applyBorder="1" applyAlignment="1" applyProtection="1">
      <alignment horizontal="right"/>
    </xf>
    <xf numFmtId="0" fontId="6" fillId="16" borderId="1" xfId="0" applyFont="1" applyFill="1" applyBorder="1" applyAlignment="1" applyProtection="1">
      <alignment horizontal="right"/>
    </xf>
    <xf numFmtId="0" fontId="2" fillId="16" borderId="1" xfId="0" applyFont="1" applyFill="1" applyBorder="1" applyAlignment="1" applyProtection="1">
      <alignment horizontal="center" vertical="center"/>
    </xf>
    <xf numFmtId="14" fontId="6" fillId="0" borderId="1" xfId="0" applyNumberFormat="1"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49" fontId="6" fillId="0" borderId="1" xfId="0" applyNumberFormat="1" applyFont="1" applyBorder="1" applyAlignment="1" applyProtection="1">
      <alignment horizontal="left"/>
      <protection locked="0"/>
    </xf>
    <xf numFmtId="40" fontId="13" fillId="0" borderId="46" xfId="0" applyNumberFormat="1" applyFont="1" applyFill="1" applyBorder="1" applyAlignment="1" applyProtection="1">
      <alignment horizontal="left" wrapText="1"/>
    </xf>
    <xf numFmtId="49" fontId="6" fillId="0" borderId="9" xfId="0" applyNumberFormat="1" applyFont="1" applyBorder="1" applyAlignment="1" applyProtection="1">
      <alignment horizontal="center"/>
      <protection locked="0"/>
    </xf>
    <xf numFmtId="49" fontId="6" fillId="0" borderId="10" xfId="0" applyNumberFormat="1" applyFont="1" applyBorder="1" applyAlignment="1" applyProtection="1">
      <alignment horizontal="center"/>
      <protection locked="0"/>
    </xf>
    <xf numFmtId="49" fontId="6" fillId="0" borderId="3" xfId="0" applyNumberFormat="1" applyFont="1" applyBorder="1" applyAlignment="1" applyProtection="1">
      <alignment horizontal="center"/>
      <protection locked="0"/>
    </xf>
    <xf numFmtId="14" fontId="6" fillId="0" borderId="1" xfId="0" applyNumberFormat="1" applyFont="1" applyBorder="1" applyAlignment="1" applyProtection="1">
      <alignment horizontal="center" vertical="center"/>
      <protection locked="0"/>
    </xf>
    <xf numFmtId="14" fontId="6" fillId="6" borderId="1" xfId="0" applyNumberFormat="1" applyFont="1" applyFill="1" applyBorder="1" applyAlignment="1" applyProtection="1">
      <alignment horizontal="left"/>
    </xf>
    <xf numFmtId="0" fontId="6" fillId="6" borderId="9" xfId="0" applyFont="1" applyFill="1" applyBorder="1" applyAlignment="1" applyProtection="1">
      <alignment horizontal="left"/>
    </xf>
    <xf numFmtId="0" fontId="6" fillId="6" borderId="10" xfId="0" applyFont="1" applyFill="1" applyBorder="1" applyAlignment="1" applyProtection="1">
      <alignment horizontal="left"/>
    </xf>
    <xf numFmtId="0" fontId="6" fillId="6" borderId="3" xfId="0" applyFont="1" applyFill="1" applyBorder="1" applyAlignment="1" applyProtection="1">
      <alignment horizontal="left"/>
    </xf>
    <xf numFmtId="0" fontId="6" fillId="6" borderId="1" xfId="0" applyFont="1" applyFill="1" applyBorder="1" applyAlignment="1" applyProtection="1">
      <alignment horizontal="left"/>
    </xf>
    <xf numFmtId="171" fontId="6" fillId="6" borderId="1" xfId="0" applyNumberFormat="1" applyFont="1" applyFill="1" applyBorder="1" applyAlignment="1" applyProtection="1">
      <alignment horizontal="left"/>
    </xf>
    <xf numFmtId="49" fontId="6" fillId="6" borderId="1" xfId="0" applyNumberFormat="1" applyFont="1" applyFill="1" applyBorder="1" applyAlignment="1" applyProtection="1">
      <alignment horizontal="left"/>
    </xf>
    <xf numFmtId="0" fontId="8" fillId="16" borderId="41" xfId="7" applyFont="1" applyFill="1" applyBorder="1" applyAlignment="1" applyProtection="1">
      <alignment horizontal="center" wrapText="1"/>
    </xf>
    <xf numFmtId="0" fontId="8" fillId="16" borderId="66" xfId="7" applyFont="1" applyFill="1" applyBorder="1" applyAlignment="1" applyProtection="1">
      <alignment horizontal="center" wrapText="1"/>
    </xf>
    <xf numFmtId="44" fontId="8" fillId="16" borderId="41" xfId="9" applyFont="1" applyFill="1" applyBorder="1" applyAlignment="1" applyProtection="1">
      <alignment horizontal="center" wrapText="1"/>
    </xf>
    <xf numFmtId="44" fontId="6" fillId="6" borderId="48" xfId="9" applyFont="1" applyFill="1" applyBorder="1" applyAlignment="1" applyProtection="1"/>
    <xf numFmtId="44" fontId="6" fillId="6" borderId="31" xfId="9" applyFont="1" applyFill="1" applyBorder="1" applyAlignment="1" applyProtection="1"/>
    <xf numFmtId="44" fontId="6" fillId="6" borderId="49" xfId="9" applyFont="1" applyFill="1" applyBorder="1" applyAlignment="1" applyProtection="1"/>
    <xf numFmtId="0" fontId="7" fillId="16" borderId="11" xfId="7" applyFont="1" applyFill="1" applyBorder="1" applyAlignment="1" applyProtection="1">
      <alignment horizontal="center" vertical="center"/>
    </xf>
    <xf numFmtId="0" fontId="7" fillId="16" borderId="33" xfId="7" applyFont="1" applyFill="1" applyBorder="1" applyAlignment="1" applyProtection="1">
      <alignment horizontal="center" vertical="center"/>
    </xf>
    <xf numFmtId="165" fontId="6" fillId="6" borderId="1" xfId="7" applyNumberFormat="1" applyFont="1" applyFill="1" applyBorder="1" applyAlignment="1" applyProtection="1">
      <alignment horizontal="left"/>
    </xf>
    <xf numFmtId="49" fontId="12" fillId="6" borderId="9" xfId="7" applyNumberFormat="1" applyFont="1" applyFill="1" applyBorder="1" applyAlignment="1" applyProtection="1">
      <alignment horizontal="left"/>
    </xf>
    <xf numFmtId="49" fontId="12" fillId="6" borderId="10" xfId="7" applyNumberFormat="1" applyFont="1" applyFill="1" applyBorder="1" applyAlignment="1" applyProtection="1">
      <alignment horizontal="left"/>
    </xf>
    <xf numFmtId="49" fontId="12" fillId="6" borderId="3" xfId="7" applyNumberFormat="1" applyFont="1" applyFill="1" applyBorder="1" applyAlignment="1" applyProtection="1">
      <alignment horizontal="left"/>
    </xf>
    <xf numFmtId="49" fontId="12" fillId="6" borderId="1" xfId="7" applyNumberFormat="1" applyFont="1" applyFill="1" applyBorder="1" applyAlignment="1" applyProtection="1">
      <alignment horizontal="left"/>
    </xf>
    <xf numFmtId="49" fontId="6" fillId="6" borderId="1" xfId="7" applyNumberFormat="1" applyFont="1" applyFill="1" applyBorder="1" applyAlignment="1" applyProtection="1">
      <alignment horizontal="left"/>
    </xf>
    <xf numFmtId="0" fontId="6" fillId="6" borderId="1" xfId="7" applyNumberFormat="1" applyFont="1" applyFill="1" applyBorder="1" applyAlignment="1" applyProtection="1">
      <alignment horizontal="left"/>
    </xf>
    <xf numFmtId="0" fontId="8" fillId="16" borderId="20" xfId="7" applyFont="1" applyFill="1" applyBorder="1" applyAlignment="1" applyProtection="1">
      <alignment horizontal="center" vertical="center" wrapText="1"/>
    </xf>
    <xf numFmtId="44" fontId="8" fillId="16" borderId="20" xfId="9" applyFont="1" applyFill="1" applyBorder="1" applyAlignment="1" applyProtection="1">
      <alignment horizontal="center" vertical="center" wrapText="1"/>
    </xf>
    <xf numFmtId="44" fontId="8" fillId="16" borderId="20" xfId="9" applyFont="1" applyFill="1" applyBorder="1" applyAlignment="1" applyProtection="1">
      <alignment horizontal="center" vertical="center"/>
    </xf>
    <xf numFmtId="44" fontId="8" fillId="16" borderId="33" xfId="9" applyFont="1" applyFill="1" applyBorder="1" applyAlignment="1" applyProtection="1">
      <alignment horizontal="center" vertical="center"/>
    </xf>
    <xf numFmtId="0" fontId="7" fillId="16" borderId="11" xfId="7" applyFont="1" applyFill="1" applyBorder="1" applyAlignment="1" applyProtection="1">
      <alignment horizontal="center"/>
    </xf>
    <xf numFmtId="0" fontId="7" fillId="16" borderId="33" xfId="7" applyFont="1" applyFill="1" applyBorder="1" applyAlignment="1" applyProtection="1">
      <alignment horizontal="center"/>
    </xf>
    <xf numFmtId="0" fontId="6" fillId="6" borderId="1" xfId="7" applyFont="1" applyFill="1" applyBorder="1" applyAlignment="1" applyProtection="1">
      <alignment horizontal="center"/>
    </xf>
    <xf numFmtId="0" fontId="6" fillId="6" borderId="26" xfId="7" applyFont="1" applyFill="1" applyBorder="1" applyAlignment="1" applyProtection="1">
      <alignment horizontal="center"/>
    </xf>
    <xf numFmtId="44" fontId="6" fillId="6" borderId="36" xfId="9" applyFont="1" applyFill="1" applyBorder="1" applyAlignment="1" applyProtection="1"/>
    <xf numFmtId="44" fontId="6" fillId="6" borderId="1" xfId="9" applyFont="1" applyFill="1" applyBorder="1" applyAlignment="1" applyProtection="1"/>
    <xf numFmtId="0" fontId="8" fillId="6" borderId="20" xfId="7" applyFont="1" applyFill="1" applyBorder="1" applyAlignment="1" applyProtection="1">
      <alignment horizontal="center" vertical="center" wrapText="1"/>
    </xf>
    <xf numFmtId="44" fontId="8" fillId="6" borderId="20" xfId="9" applyFont="1" applyFill="1" applyBorder="1" applyAlignment="1" applyProtection="1">
      <alignment horizontal="center" vertical="center" wrapText="1"/>
    </xf>
    <xf numFmtId="0" fontId="7" fillId="3" borderId="11" xfId="7" applyFont="1" applyFill="1" applyBorder="1" applyAlignment="1" applyProtection="1">
      <alignment horizontal="center"/>
    </xf>
    <xf numFmtId="0" fontId="7" fillId="3" borderId="33" xfId="7" applyFont="1" applyFill="1" applyBorder="1" applyAlignment="1" applyProtection="1">
      <alignment horizontal="center"/>
    </xf>
    <xf numFmtId="0" fontId="8" fillId="7" borderId="20" xfId="7" applyFont="1" applyFill="1" applyBorder="1" applyAlignment="1" applyProtection="1">
      <alignment horizontal="center" vertical="center" wrapText="1"/>
    </xf>
    <xf numFmtId="44" fontId="8" fillId="7" borderId="20" xfId="9" applyFont="1" applyFill="1" applyBorder="1" applyAlignment="1" applyProtection="1">
      <alignment horizontal="center" vertical="center" wrapText="1"/>
    </xf>
    <xf numFmtId="44" fontId="8" fillId="7" borderId="20" xfId="9" applyFont="1" applyFill="1" applyBorder="1" applyAlignment="1" applyProtection="1">
      <alignment horizontal="center" vertical="center"/>
    </xf>
    <xf numFmtId="44" fontId="8" fillId="7" borderId="33" xfId="9" applyFont="1" applyFill="1" applyBorder="1" applyAlignment="1" applyProtection="1">
      <alignment horizontal="center" vertical="center"/>
    </xf>
    <xf numFmtId="44" fontId="6" fillId="6" borderId="62" xfId="9" applyFont="1" applyFill="1" applyBorder="1" applyAlignment="1" applyProtection="1"/>
    <xf numFmtId="0" fontId="27" fillId="6" borderId="20" xfId="7" applyFont="1" applyFill="1" applyBorder="1" applyAlignment="1" applyProtection="1">
      <alignment horizontal="center" vertical="center" wrapText="1"/>
    </xf>
    <xf numFmtId="44" fontId="27" fillId="6" borderId="20" xfId="9" applyFont="1" applyFill="1" applyBorder="1" applyAlignment="1" applyProtection="1">
      <alignment horizontal="center" vertical="center" wrapText="1"/>
    </xf>
    <xf numFmtId="0" fontId="8" fillId="16" borderId="42" xfId="7" applyFont="1" applyFill="1" applyBorder="1" applyAlignment="1" applyProtection="1">
      <alignment horizontal="center" wrapText="1"/>
    </xf>
    <xf numFmtId="165" fontId="6" fillId="6" borderId="1" xfId="7" applyNumberFormat="1" applyFont="1" applyFill="1" applyBorder="1" applyAlignment="1" applyProtection="1">
      <alignment horizontal="left" vertical="center"/>
    </xf>
    <xf numFmtId="44" fontId="6" fillId="6" borderId="28" xfId="9" applyFont="1" applyFill="1" applyBorder="1" applyAlignment="1" applyProtection="1"/>
    <xf numFmtId="0" fontId="6" fillId="6" borderId="15" xfId="7" applyFont="1" applyFill="1" applyBorder="1" applyAlignment="1" applyProtection="1"/>
    <xf numFmtId="0" fontId="6" fillId="6" borderId="29" xfId="7" applyFont="1" applyFill="1" applyBorder="1" applyAlignment="1" applyProtection="1"/>
    <xf numFmtId="0" fontId="7" fillId="6" borderId="6" xfId="7" applyFont="1" applyFill="1" applyBorder="1" applyAlignment="1" applyProtection="1">
      <alignment horizontal="left" vertical="center" wrapText="1"/>
    </xf>
    <xf numFmtId="0" fontId="7" fillId="6" borderId="42" xfId="7" applyFont="1" applyFill="1" applyBorder="1" applyAlignment="1" applyProtection="1">
      <alignment horizontal="left" vertical="center" wrapText="1"/>
    </xf>
    <xf numFmtId="0" fontId="7" fillId="6" borderId="5" xfId="7" applyFont="1" applyFill="1" applyBorder="1" applyAlignment="1" applyProtection="1">
      <alignment horizontal="left" vertical="center" wrapText="1"/>
    </xf>
    <xf numFmtId="0" fontId="7" fillId="6" borderId="7" xfId="7" applyFont="1" applyFill="1" applyBorder="1" applyAlignment="1" applyProtection="1">
      <alignment horizontal="left" vertical="center" wrapText="1"/>
    </xf>
    <xf numFmtId="0" fontId="8" fillId="16" borderId="6" xfId="7" applyFont="1" applyFill="1" applyBorder="1" applyAlignment="1" applyProtection="1">
      <alignment horizontal="center" wrapText="1"/>
    </xf>
    <xf numFmtId="44" fontId="6" fillId="6" borderId="36" xfId="1" applyFont="1" applyFill="1" applyBorder="1" applyAlignment="1" applyProtection="1">
      <alignment horizontal="center"/>
    </xf>
    <xf numFmtId="0" fontId="7" fillId="6" borderId="1" xfId="7" applyFont="1" applyFill="1" applyBorder="1" applyAlignment="1" applyProtection="1">
      <alignment horizontal="center"/>
    </xf>
    <xf numFmtId="44" fontId="7" fillId="6" borderId="1" xfId="9" applyFont="1" applyFill="1" applyBorder="1" applyAlignment="1" applyProtection="1">
      <alignment horizontal="center" wrapText="1"/>
    </xf>
    <xf numFmtId="0" fontId="7" fillId="6" borderId="1" xfId="7" applyFont="1" applyFill="1" applyBorder="1" applyAlignment="1" applyProtection="1">
      <alignment horizontal="center" wrapText="1"/>
    </xf>
    <xf numFmtId="44" fontId="6" fillId="6" borderId="22" xfId="9" applyFont="1" applyFill="1" applyBorder="1" applyAlignment="1" applyProtection="1"/>
    <xf numFmtId="0" fontId="6" fillId="6" borderId="23" xfId="7" applyFont="1" applyFill="1" applyBorder="1" applyAlignment="1" applyProtection="1"/>
    <xf numFmtId="0" fontId="6" fillId="6" borderId="24" xfId="7" applyFont="1" applyFill="1" applyBorder="1" applyAlignment="1" applyProtection="1"/>
    <xf numFmtId="0" fontId="8" fillId="7" borderId="41" xfId="7" applyFont="1" applyFill="1" applyBorder="1" applyAlignment="1" applyProtection="1">
      <alignment horizontal="center" wrapText="1"/>
    </xf>
    <xf numFmtId="0" fontId="8" fillId="7" borderId="42" xfId="7" applyFont="1" applyFill="1" applyBorder="1" applyAlignment="1" applyProtection="1">
      <alignment horizontal="center" wrapText="1"/>
    </xf>
    <xf numFmtId="44" fontId="8" fillId="7" borderId="41" xfId="9" applyFont="1" applyFill="1" applyBorder="1" applyAlignment="1" applyProtection="1">
      <alignment horizont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6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6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2" xfId="0" applyFont="1" applyFill="1" applyBorder="1" applyAlignment="1">
      <alignment horizontal="center" vertical="center"/>
    </xf>
    <xf numFmtId="0" fontId="5" fillId="0" borderId="69" xfId="6" applyFill="1" applyBorder="1" applyAlignment="1">
      <alignment horizontal="center" vertical="center" wrapText="1"/>
    </xf>
    <xf numFmtId="0" fontId="5" fillId="0" borderId="67" xfId="6" applyFill="1" applyBorder="1" applyAlignment="1">
      <alignment horizontal="center" vertical="center" wrapText="1"/>
    </xf>
    <xf numFmtId="49" fontId="0" fillId="0" borderId="62" xfId="5" applyNumberFormat="1" applyFont="1" applyFill="1" applyBorder="1" applyAlignment="1">
      <alignment horizontal="center" vertical="center" wrapText="1"/>
    </xf>
    <xf numFmtId="49" fontId="0" fillId="0" borderId="4" xfId="5" applyNumberFormat="1" applyFont="1" applyFill="1" applyBorder="1" applyAlignment="1">
      <alignment horizontal="center" vertical="center" wrapText="1"/>
    </xf>
    <xf numFmtId="49" fontId="0" fillId="0" borderId="2" xfId="5" applyNumberFormat="1" applyFont="1" applyFill="1" applyBorder="1" applyAlignment="1">
      <alignment horizontal="center" vertical="center" wrapText="1"/>
    </xf>
    <xf numFmtId="44" fontId="0" fillId="0" borderId="62" xfId="5" applyFont="1" applyFill="1" applyBorder="1" applyAlignment="1">
      <alignment horizontal="center" vertical="center" wrapText="1"/>
    </xf>
    <xf numFmtId="44" fontId="0" fillId="0" borderId="4" xfId="5" applyFont="1" applyFill="1" applyBorder="1" applyAlignment="1">
      <alignment horizontal="center" vertical="center" wrapText="1"/>
    </xf>
    <xf numFmtId="44" fontId="0" fillId="0" borderId="2" xfId="5" applyFont="1" applyFill="1" applyBorder="1" applyAlignment="1">
      <alignment horizontal="center" vertical="center" wrapText="1"/>
    </xf>
  </cellXfs>
  <cellStyles count="14">
    <cellStyle name="Comma" xfId="12" builtinId="3"/>
    <cellStyle name="Comma 2" xfId="8"/>
    <cellStyle name="Currency" xfId="1" builtinId="4"/>
    <cellStyle name="Currency 2" xfId="4"/>
    <cellStyle name="Currency 2 2" xfId="5"/>
    <cellStyle name="Currency 3" xfId="9"/>
    <cellStyle name="Currency 5" xfId="13"/>
    <cellStyle name="Hyperlink" xfId="10" builtinId="8"/>
    <cellStyle name="Normal" xfId="0" builtinId="0"/>
    <cellStyle name="Normal 2" xfId="3"/>
    <cellStyle name="Normal 2 2" xfId="6"/>
    <cellStyle name="Normal 3" xfId="7"/>
    <cellStyle name="Percent" xfId="2" builtinId="5"/>
    <cellStyle name="Percent 2" xfId="11"/>
  </cellStyles>
  <dxfs count="22">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1" name="Table1" displayName="Table1" ref="A1:G16" totalsRowShown="0" headerRowDxfId="21" headerRowBorderDxfId="20" tableBorderDxfId="19" totalsRowBorderDxfId="18">
  <tableColumns count="7">
    <tableColumn id="1" name="Service" dataDxfId="17"/>
    <tableColumn id="2" name="Cap" dataDxfId="16"/>
    <tableColumn id="3" name="Definition" dataDxfId="15"/>
    <tableColumn id="4" name="Specify applicable (if any) limits on the amount, frequency, or duration of this service:" dataDxfId="14"/>
    <tableColumn id="7" name="Telehealth-Remote Service Provision " dataDxfId="13"/>
    <tableColumn id="6" name="Acute Care Service" dataDxfId="12"/>
    <tableColumn id="5" name="Service Agreement" dataDxfId="11"/>
  </tableColumns>
  <tableStyleInfo name="TableStyleMedium7" showFirstColumn="0" showLastColumn="0" showRowStripes="1" showColumnStripes="0"/>
</table>
</file>

<file path=xl/tables/table2.xml><?xml version="1.0" encoding="utf-8"?>
<table xmlns="http://schemas.openxmlformats.org/spreadsheetml/2006/main" id="2" name="Table13" displayName="Table13" ref="A1:G16" totalsRowShown="0" headerRowDxfId="10" headerRowBorderDxfId="9" tableBorderDxfId="8" totalsRowBorderDxfId="7">
  <tableColumns count="7">
    <tableColumn id="1" name="Service" dataDxfId="6"/>
    <tableColumn id="2" name="Cap" dataDxfId="5"/>
    <tableColumn id="3" name="Definition" dataDxfId="4"/>
    <tableColumn id="4" name="Specify applicable (if any) limits on the amount, frequency, or duration of this service:" dataDxfId="3"/>
    <tableColumn id="7" name="Telehealth-Remote Service Provision " dataDxfId="2"/>
    <tableColumn id="6" name="Acute Care Service" dataDxfId="1"/>
    <tableColumn id="5" name="Service Agreemen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69"/>
  <sheetViews>
    <sheetView workbookViewId="0">
      <selection activeCell="C9" sqref="C9"/>
    </sheetView>
  </sheetViews>
  <sheetFormatPr defaultRowHeight="15" x14ac:dyDescent="0.25"/>
  <cols>
    <col min="1" max="1" width="29.85546875" bestFit="1" customWidth="1"/>
    <col min="2" max="4" width="14.28515625" customWidth="1"/>
    <col min="5" max="5" width="14.5703125" customWidth="1"/>
    <col min="6" max="6" width="9.42578125" style="1" customWidth="1"/>
    <col min="7" max="7" width="25.140625" style="1" customWidth="1"/>
    <col min="8" max="8" width="28.140625" style="1" customWidth="1"/>
    <col min="9" max="9" width="42.28515625" style="36" customWidth="1"/>
    <col min="10" max="10" width="67.7109375" customWidth="1"/>
    <col min="11" max="11" width="21.42578125" customWidth="1"/>
    <col min="12" max="12" width="16.5703125" customWidth="1"/>
    <col min="13" max="13" width="12.5703125" style="1" customWidth="1"/>
    <col min="14" max="17" width="9.140625" style="2" customWidth="1"/>
    <col min="18" max="18" width="11.7109375" customWidth="1"/>
    <col min="19" max="19" width="10" bestFit="1" customWidth="1"/>
    <col min="20" max="20" width="19.42578125" customWidth="1"/>
    <col min="21" max="21" width="13.5703125" customWidth="1"/>
    <col min="22" max="22" width="33.140625" customWidth="1"/>
    <col min="23" max="23" width="10.5703125" bestFit="1" customWidth="1"/>
  </cols>
  <sheetData>
    <row r="1" spans="1:26" x14ac:dyDescent="0.25">
      <c r="A1" t="s">
        <v>2</v>
      </c>
    </row>
    <row r="6" spans="1:26" ht="45" x14ac:dyDescent="0.25">
      <c r="A6" s="6" t="s">
        <v>0</v>
      </c>
      <c r="B6" s="6" t="s">
        <v>137</v>
      </c>
      <c r="C6" s="12" t="s">
        <v>145</v>
      </c>
      <c r="D6" s="12" t="s">
        <v>147</v>
      </c>
      <c r="E6" s="12" t="s">
        <v>59</v>
      </c>
      <c r="F6" s="12" t="s">
        <v>63</v>
      </c>
      <c r="G6" s="117" t="s">
        <v>573</v>
      </c>
      <c r="H6" s="118" t="s">
        <v>574</v>
      </c>
      <c r="I6" s="12" t="s">
        <v>108</v>
      </c>
      <c r="J6" s="6" t="s">
        <v>105</v>
      </c>
      <c r="K6" s="12" t="s">
        <v>372</v>
      </c>
      <c r="L6" s="12" t="s">
        <v>47</v>
      </c>
      <c r="M6" s="6" t="s">
        <v>19</v>
      </c>
      <c r="N6" s="16" t="s">
        <v>53</v>
      </c>
      <c r="O6" s="16" t="s">
        <v>54</v>
      </c>
      <c r="P6" s="16" t="s">
        <v>55</v>
      </c>
      <c r="Q6" s="16" t="s">
        <v>56</v>
      </c>
      <c r="R6" s="16" t="s">
        <v>57</v>
      </c>
      <c r="S6" s="16" t="s">
        <v>58</v>
      </c>
      <c r="T6" s="583" t="s">
        <v>397</v>
      </c>
      <c r="U6" s="584"/>
      <c r="V6" s="102" t="s">
        <v>398</v>
      </c>
      <c r="W6" s="103"/>
      <c r="X6" s="3"/>
      <c r="Y6" s="3"/>
      <c r="Z6" s="3"/>
    </row>
    <row r="7" spans="1:26" x14ac:dyDescent="0.25">
      <c r="A7" s="4"/>
      <c r="B7" s="4"/>
      <c r="C7" s="4"/>
      <c r="D7" s="4"/>
      <c r="E7" s="4"/>
      <c r="F7" s="4"/>
      <c r="G7" s="4"/>
      <c r="H7" s="4"/>
      <c r="I7" s="4"/>
      <c r="J7" s="4"/>
      <c r="K7" s="4"/>
      <c r="L7" s="4"/>
      <c r="M7" s="4"/>
      <c r="N7" s="4"/>
      <c r="O7" s="4"/>
      <c r="P7" s="4"/>
      <c r="Q7" s="4"/>
      <c r="R7" s="4"/>
      <c r="S7" s="4"/>
      <c r="T7" s="4"/>
      <c r="U7" s="4"/>
      <c r="V7" s="4"/>
    </row>
    <row r="8" spans="1:26" ht="30" x14ac:dyDescent="0.25">
      <c r="A8" s="290" t="s">
        <v>5</v>
      </c>
      <c r="B8" s="14" t="s">
        <v>48</v>
      </c>
      <c r="C8" s="14" t="s">
        <v>146</v>
      </c>
      <c r="D8" s="14" t="s">
        <v>50</v>
      </c>
      <c r="E8" s="14" t="s">
        <v>1</v>
      </c>
      <c r="F8" s="14">
        <v>30</v>
      </c>
      <c r="G8" s="291" t="s">
        <v>114</v>
      </c>
      <c r="H8" s="292" t="s">
        <v>84</v>
      </c>
      <c r="I8" s="291" t="s">
        <v>114</v>
      </c>
      <c r="J8" s="89" t="s">
        <v>320</v>
      </c>
      <c r="K8" s="312" t="s">
        <v>368</v>
      </c>
      <c r="L8" s="8" t="s">
        <v>49</v>
      </c>
      <c r="M8" s="8" t="s">
        <v>321</v>
      </c>
      <c r="N8" s="8" t="s">
        <v>25</v>
      </c>
      <c r="O8" s="8" t="s">
        <v>176</v>
      </c>
      <c r="P8" s="8" t="s">
        <v>29</v>
      </c>
      <c r="Q8" s="8" t="s">
        <v>180</v>
      </c>
      <c r="R8" s="289" t="s">
        <v>41</v>
      </c>
      <c r="S8" s="10" t="s">
        <v>65</v>
      </c>
      <c r="T8" s="318" t="s">
        <v>399</v>
      </c>
      <c r="U8" s="319">
        <v>0</v>
      </c>
      <c r="V8" s="320" t="s">
        <v>501</v>
      </c>
      <c r="W8" s="103"/>
    </row>
    <row r="9" spans="1:26" ht="30" x14ac:dyDescent="0.25">
      <c r="A9" s="290" t="s">
        <v>3</v>
      </c>
      <c r="B9" s="14" t="s">
        <v>77</v>
      </c>
      <c r="C9" s="14"/>
      <c r="D9" s="14"/>
      <c r="E9" s="14" t="s">
        <v>60</v>
      </c>
      <c r="F9" s="14">
        <v>52</v>
      </c>
      <c r="G9" s="291" t="s">
        <v>113</v>
      </c>
      <c r="H9" s="292" t="s">
        <v>208</v>
      </c>
      <c r="I9" s="291" t="s">
        <v>113</v>
      </c>
      <c r="J9" s="88" t="s">
        <v>323</v>
      </c>
      <c r="K9" s="312" t="s">
        <v>369</v>
      </c>
      <c r="L9" s="313" t="s">
        <v>46</v>
      </c>
      <c r="M9" s="8" t="s">
        <v>24</v>
      </c>
      <c r="N9" s="8"/>
      <c r="O9" s="8"/>
      <c r="P9" s="8" t="s">
        <v>31</v>
      </c>
      <c r="Q9" s="8" t="s">
        <v>29</v>
      </c>
      <c r="R9" s="17" t="s">
        <v>45</v>
      </c>
      <c r="S9" s="10" t="s">
        <v>64</v>
      </c>
      <c r="T9" s="318" t="s">
        <v>400</v>
      </c>
      <c r="U9" s="319">
        <v>265.33000000000004</v>
      </c>
      <c r="V9" s="320" t="s">
        <v>502</v>
      </c>
      <c r="W9" s="103"/>
    </row>
    <row r="10" spans="1:26" ht="30" x14ac:dyDescent="0.25">
      <c r="A10" s="290" t="s">
        <v>4</v>
      </c>
      <c r="B10" s="14" t="s">
        <v>50</v>
      </c>
      <c r="C10" s="14" t="s">
        <v>692</v>
      </c>
      <c r="D10" s="14"/>
      <c r="E10" s="14" t="s">
        <v>61</v>
      </c>
      <c r="F10" s="14"/>
      <c r="G10" s="291" t="s">
        <v>112</v>
      </c>
      <c r="H10" s="292" t="s">
        <v>103</v>
      </c>
      <c r="I10" s="291" t="s">
        <v>112</v>
      </c>
      <c r="J10" s="293" t="s">
        <v>13</v>
      </c>
      <c r="K10" s="312" t="s">
        <v>370</v>
      </c>
      <c r="L10" s="313" t="s">
        <v>107</v>
      </c>
      <c r="M10" s="8" t="s">
        <v>178</v>
      </c>
      <c r="N10" s="8"/>
      <c r="O10" s="8"/>
      <c r="P10" s="8" t="s">
        <v>35</v>
      </c>
      <c r="Q10" s="8" t="s">
        <v>31</v>
      </c>
      <c r="R10" s="289" t="s">
        <v>43</v>
      </c>
      <c r="S10" s="10"/>
      <c r="T10" s="318" t="s">
        <v>401</v>
      </c>
      <c r="U10" s="319">
        <v>359.82</v>
      </c>
      <c r="V10" s="321"/>
      <c r="W10" s="103"/>
    </row>
    <row r="11" spans="1:26" ht="45" x14ac:dyDescent="0.25">
      <c r="A11" s="290" t="s">
        <v>6</v>
      </c>
      <c r="B11" s="14" t="s">
        <v>138</v>
      </c>
      <c r="C11" s="14"/>
      <c r="D11" s="14"/>
      <c r="E11" s="14"/>
      <c r="F11" s="14"/>
      <c r="G11" s="184" t="s">
        <v>141</v>
      </c>
      <c r="H11" s="292" t="s">
        <v>353</v>
      </c>
      <c r="I11" s="294" t="s">
        <v>141</v>
      </c>
      <c r="J11" s="293" t="s">
        <v>177</v>
      </c>
      <c r="K11" s="312" t="s">
        <v>371</v>
      </c>
      <c r="L11" s="313" t="s">
        <v>50</v>
      </c>
      <c r="M11" s="8" t="s">
        <v>299</v>
      </c>
      <c r="N11" s="8"/>
      <c r="O11" s="8"/>
      <c r="P11" s="8" t="s">
        <v>32</v>
      </c>
      <c r="Q11" s="8" t="s">
        <v>35</v>
      </c>
      <c r="R11" s="289" t="s">
        <v>44</v>
      </c>
      <c r="S11" s="10"/>
      <c r="T11" s="318" t="s">
        <v>402</v>
      </c>
      <c r="U11" s="322">
        <v>265.33000000000004</v>
      </c>
      <c r="V11" s="323"/>
      <c r="W11" s="103"/>
    </row>
    <row r="12" spans="1:26" ht="30" x14ac:dyDescent="0.25">
      <c r="A12" s="290" t="s">
        <v>7</v>
      </c>
      <c r="B12" s="14" t="s">
        <v>96</v>
      </c>
      <c r="C12" s="14"/>
      <c r="D12" s="14"/>
      <c r="E12" s="14"/>
      <c r="F12" s="14"/>
      <c r="G12" s="184" t="s">
        <v>110</v>
      </c>
      <c r="H12" s="292" t="s">
        <v>352</v>
      </c>
      <c r="I12" s="294" t="s">
        <v>110</v>
      </c>
      <c r="J12" s="88" t="s">
        <v>179</v>
      </c>
      <c r="K12" s="312"/>
      <c r="L12" s="14"/>
      <c r="M12" s="8" t="s">
        <v>184</v>
      </c>
      <c r="N12" s="8"/>
      <c r="O12" s="8"/>
      <c r="P12" s="8" t="s">
        <v>106</v>
      </c>
      <c r="Q12" s="8" t="s">
        <v>32</v>
      </c>
      <c r="R12" s="289" t="s">
        <v>107</v>
      </c>
      <c r="S12" s="10"/>
      <c r="T12" s="324" t="s">
        <v>403</v>
      </c>
      <c r="U12" s="319">
        <v>359.82</v>
      </c>
      <c r="V12" s="323"/>
      <c r="W12" s="103"/>
    </row>
    <row r="13" spans="1:26" x14ac:dyDescent="0.25">
      <c r="A13" s="290" t="s">
        <v>8</v>
      </c>
      <c r="F13"/>
      <c r="G13" s="184" t="s">
        <v>109</v>
      </c>
      <c r="H13" s="292" t="s">
        <v>354</v>
      </c>
      <c r="I13" s="294" t="s">
        <v>109</v>
      </c>
      <c r="J13" s="295" t="s">
        <v>181</v>
      </c>
      <c r="K13" s="316"/>
      <c r="L13" s="313"/>
      <c r="M13" s="8" t="s">
        <v>27</v>
      </c>
      <c r="N13" s="8"/>
      <c r="O13" s="8"/>
      <c r="P13" s="8" t="s">
        <v>36</v>
      </c>
      <c r="Q13" s="8" t="s">
        <v>106</v>
      </c>
      <c r="R13" s="289" t="s">
        <v>42</v>
      </c>
      <c r="S13" s="10"/>
      <c r="T13" s="324" t="s">
        <v>404</v>
      </c>
      <c r="U13" s="325">
        <v>265.33000000000004</v>
      </c>
      <c r="V13" s="326"/>
      <c r="W13" s="104"/>
    </row>
    <row r="14" spans="1:26" x14ac:dyDescent="0.25">
      <c r="A14" s="290" t="s">
        <v>624</v>
      </c>
      <c r="F14"/>
      <c r="G14" s="184" t="s">
        <v>111</v>
      </c>
      <c r="H14" s="292" t="s">
        <v>355</v>
      </c>
      <c r="I14" s="294" t="s">
        <v>111</v>
      </c>
      <c r="J14" s="296" t="s">
        <v>182</v>
      </c>
      <c r="K14" s="316"/>
      <c r="L14" s="313"/>
      <c r="M14" s="8" t="s">
        <v>310</v>
      </c>
      <c r="N14" s="8"/>
      <c r="O14" s="8"/>
      <c r="P14" s="8" t="s">
        <v>26</v>
      </c>
      <c r="Q14" s="8" t="s">
        <v>36</v>
      </c>
      <c r="R14" s="289"/>
      <c r="S14" s="290"/>
      <c r="T14" s="318" t="s">
        <v>405</v>
      </c>
      <c r="U14" s="325">
        <v>265.33000000000004</v>
      </c>
      <c r="V14" s="323"/>
      <c r="W14" s="105"/>
    </row>
    <row r="15" spans="1:26" x14ac:dyDescent="0.25">
      <c r="A15" s="290" t="s">
        <v>9</v>
      </c>
      <c r="F15"/>
      <c r="G15" s="184" t="s">
        <v>92</v>
      </c>
      <c r="H15" s="292" t="s">
        <v>356</v>
      </c>
      <c r="I15" s="294" t="s">
        <v>92</v>
      </c>
      <c r="J15" s="89" t="s">
        <v>298</v>
      </c>
      <c r="K15" s="317"/>
      <c r="L15" s="314"/>
      <c r="M15" s="8" t="s">
        <v>196</v>
      </c>
      <c r="N15" s="8"/>
      <c r="O15" s="8"/>
      <c r="P15" s="8"/>
      <c r="Q15" s="8" t="s">
        <v>26</v>
      </c>
      <c r="R15" s="289"/>
      <c r="S15" s="10"/>
      <c r="T15" s="318" t="s">
        <v>406</v>
      </c>
      <c r="U15" s="319">
        <v>265.33000000000004</v>
      </c>
      <c r="V15" s="323"/>
      <c r="W15" s="105"/>
    </row>
    <row r="16" spans="1:26" ht="30" x14ac:dyDescent="0.25">
      <c r="A16" s="290" t="s">
        <v>10</v>
      </c>
      <c r="F16"/>
      <c r="G16" s="184" t="s">
        <v>590</v>
      </c>
      <c r="H16" s="292" t="s">
        <v>82</v>
      </c>
      <c r="I16" s="184" t="s">
        <v>374</v>
      </c>
      <c r="J16" s="88" t="s">
        <v>301</v>
      </c>
      <c r="K16" s="317"/>
      <c r="L16" s="314"/>
      <c r="M16" s="8" t="s">
        <v>339</v>
      </c>
      <c r="N16" s="8"/>
      <c r="O16" s="8"/>
      <c r="P16" s="8"/>
      <c r="Q16" s="8"/>
      <c r="R16" s="10"/>
      <c r="S16" s="290"/>
      <c r="T16" s="327" t="s">
        <v>79</v>
      </c>
      <c r="U16" s="319">
        <v>359.82</v>
      </c>
      <c r="V16" s="323"/>
      <c r="W16" s="103"/>
    </row>
    <row r="17" spans="1:23" ht="30" x14ac:dyDescent="0.25">
      <c r="A17" s="290" t="s">
        <v>11</v>
      </c>
      <c r="F17"/>
      <c r="G17" s="184" t="s">
        <v>373</v>
      </c>
      <c r="H17" s="292" t="s">
        <v>97</v>
      </c>
      <c r="I17" s="297" t="s">
        <v>84</v>
      </c>
      <c r="J17" s="298" t="s">
        <v>302</v>
      </c>
      <c r="K17" s="317"/>
      <c r="L17" s="315"/>
      <c r="M17" s="8" t="s">
        <v>28</v>
      </c>
      <c r="N17" s="8"/>
      <c r="O17" s="8"/>
      <c r="P17" s="8"/>
      <c r="Q17" s="8"/>
      <c r="R17" s="10"/>
      <c r="S17" s="10"/>
      <c r="T17" s="318" t="s">
        <v>407</v>
      </c>
      <c r="U17" s="319">
        <v>0</v>
      </c>
      <c r="V17" s="323"/>
      <c r="W17" s="103"/>
    </row>
    <row r="18" spans="1:23" ht="45" x14ac:dyDescent="0.25">
      <c r="F18"/>
      <c r="G18" s="184" t="s">
        <v>374</v>
      </c>
      <c r="H18" s="292" t="s">
        <v>86</v>
      </c>
      <c r="I18" s="292" t="s">
        <v>208</v>
      </c>
      <c r="J18" s="88" t="s">
        <v>303</v>
      </c>
      <c r="K18" s="317"/>
      <c r="L18" s="315"/>
      <c r="M18" s="8" t="s">
        <v>30</v>
      </c>
      <c r="N18" s="8"/>
      <c r="O18" s="8"/>
      <c r="P18" s="8"/>
      <c r="Q18" s="8"/>
      <c r="R18" s="10"/>
      <c r="S18" s="10"/>
      <c r="T18" s="318" t="s">
        <v>408</v>
      </c>
      <c r="U18" s="319">
        <v>63.1</v>
      </c>
      <c r="V18" s="323"/>
      <c r="W18" s="103"/>
    </row>
    <row r="19" spans="1:23" x14ac:dyDescent="0.25">
      <c r="F19"/>
      <c r="G19" s="14"/>
      <c r="H19" s="292" t="s">
        <v>102</v>
      </c>
      <c r="I19" s="297" t="s">
        <v>103</v>
      </c>
      <c r="J19" s="89" t="s">
        <v>304</v>
      </c>
      <c r="K19" s="317"/>
      <c r="L19" s="314"/>
      <c r="M19" s="8" t="s">
        <v>332</v>
      </c>
      <c r="N19" s="8"/>
      <c r="O19" s="8"/>
      <c r="P19" s="8"/>
      <c r="Q19" s="8"/>
      <c r="R19" s="9"/>
      <c r="S19" s="10"/>
      <c r="T19" s="318" t="s">
        <v>409</v>
      </c>
      <c r="U19" s="319">
        <v>110.41999999999999</v>
      </c>
      <c r="V19" s="323"/>
      <c r="W19" s="103"/>
    </row>
    <row r="20" spans="1:23" x14ac:dyDescent="0.25">
      <c r="G20" s="2"/>
      <c r="H20" s="2"/>
      <c r="I20" s="297" t="s">
        <v>353</v>
      </c>
      <c r="J20" s="88" t="s">
        <v>306</v>
      </c>
      <c r="K20" s="317"/>
      <c r="L20" s="315"/>
      <c r="M20" s="8" t="s">
        <v>215</v>
      </c>
      <c r="N20" s="8"/>
      <c r="O20" s="8"/>
      <c r="P20" s="8"/>
      <c r="Q20" s="8"/>
      <c r="R20" s="11"/>
      <c r="S20" s="10"/>
      <c r="T20" s="318" t="s">
        <v>410</v>
      </c>
      <c r="U20" s="319">
        <v>157.74</v>
      </c>
      <c r="V20" s="323"/>
      <c r="W20" s="103"/>
    </row>
    <row r="21" spans="1:23" x14ac:dyDescent="0.25">
      <c r="G21" s="2"/>
      <c r="H21" s="2"/>
      <c r="I21" s="292" t="s">
        <v>352</v>
      </c>
      <c r="J21" s="298" t="s">
        <v>307</v>
      </c>
      <c r="K21" s="312"/>
      <c r="L21" s="8"/>
      <c r="M21" s="8" t="s">
        <v>220</v>
      </c>
      <c r="N21" s="8"/>
      <c r="O21" s="8"/>
      <c r="P21" s="8"/>
      <c r="Q21" s="8"/>
      <c r="R21" s="11"/>
      <c r="S21" s="10"/>
      <c r="T21" s="318" t="s">
        <v>411</v>
      </c>
      <c r="U21" s="319">
        <v>204.91</v>
      </c>
      <c r="V21" s="323"/>
      <c r="W21" s="103"/>
    </row>
    <row r="22" spans="1:23" x14ac:dyDescent="0.25">
      <c r="G22" s="2"/>
      <c r="H22" s="2"/>
      <c r="I22" s="292" t="s">
        <v>354</v>
      </c>
      <c r="J22" s="88" t="s">
        <v>308</v>
      </c>
      <c r="K22" s="312"/>
      <c r="L22" s="8"/>
      <c r="M22" s="8" t="s">
        <v>33</v>
      </c>
      <c r="N22" s="8"/>
      <c r="O22" s="8"/>
      <c r="P22" s="8"/>
      <c r="Q22" s="8"/>
      <c r="R22" s="11"/>
      <c r="S22" s="10"/>
      <c r="T22" s="318" t="s">
        <v>412</v>
      </c>
      <c r="U22" s="319">
        <v>268.06</v>
      </c>
      <c r="V22" s="323"/>
      <c r="W22" s="103"/>
    </row>
    <row r="23" spans="1:23" x14ac:dyDescent="0.25">
      <c r="G23" s="2"/>
      <c r="H23" s="2"/>
      <c r="I23" s="292" t="s">
        <v>355</v>
      </c>
      <c r="J23" s="293" t="s">
        <v>183</v>
      </c>
      <c r="K23" s="312"/>
      <c r="L23" s="313"/>
      <c r="M23" s="8" t="s">
        <v>251</v>
      </c>
      <c r="N23" s="8"/>
      <c r="O23" s="8"/>
      <c r="P23" s="15"/>
      <c r="Q23" s="15"/>
      <c r="R23" s="11"/>
      <c r="S23" s="10"/>
      <c r="T23" s="318" t="s">
        <v>413</v>
      </c>
      <c r="U23" s="319">
        <v>456.99</v>
      </c>
      <c r="V23" s="323"/>
      <c r="W23" s="103"/>
    </row>
    <row r="24" spans="1:23" x14ac:dyDescent="0.25">
      <c r="G24" s="2"/>
      <c r="H24" s="2"/>
      <c r="I24" s="292" t="s">
        <v>356</v>
      </c>
      <c r="J24" s="88" t="s">
        <v>183</v>
      </c>
      <c r="K24" s="312"/>
      <c r="L24" s="8"/>
      <c r="M24" s="8" t="s">
        <v>276</v>
      </c>
      <c r="N24" s="8"/>
      <c r="O24" s="8"/>
      <c r="P24" s="8"/>
      <c r="Q24" s="8"/>
      <c r="R24" s="5"/>
      <c r="S24" s="10"/>
      <c r="T24" s="318" t="s">
        <v>415</v>
      </c>
      <c r="U24" s="328" t="s">
        <v>414</v>
      </c>
      <c r="V24" s="323"/>
      <c r="W24" s="103"/>
    </row>
    <row r="25" spans="1:23" x14ac:dyDescent="0.25">
      <c r="G25" s="2"/>
      <c r="H25" s="2"/>
      <c r="I25" s="297" t="s">
        <v>82</v>
      </c>
      <c r="J25" s="298" t="s">
        <v>185</v>
      </c>
      <c r="K25" s="312"/>
      <c r="L25" s="313"/>
      <c r="M25" s="8" t="s">
        <v>34</v>
      </c>
      <c r="N25" s="8"/>
      <c r="O25" s="8"/>
      <c r="P25" s="8"/>
      <c r="Q25" s="8"/>
      <c r="R25" s="10"/>
      <c r="S25" s="10"/>
      <c r="T25" s="318" t="s">
        <v>416</v>
      </c>
      <c r="U25" s="319">
        <v>6.3400000000000007</v>
      </c>
      <c r="V25" s="323"/>
      <c r="W25" s="103"/>
    </row>
    <row r="26" spans="1:23" x14ac:dyDescent="0.25">
      <c r="G26" s="2"/>
      <c r="H26" s="2"/>
      <c r="I26" s="297" t="s">
        <v>97</v>
      </c>
      <c r="J26" s="88" t="s">
        <v>186</v>
      </c>
      <c r="K26" s="312"/>
      <c r="L26" s="313"/>
      <c r="M26" s="8" t="s">
        <v>37</v>
      </c>
      <c r="N26" s="8"/>
      <c r="O26" s="8"/>
      <c r="P26" s="8"/>
      <c r="Q26" s="8"/>
      <c r="R26" s="10"/>
      <c r="S26" s="10"/>
      <c r="T26" s="320" t="s">
        <v>417</v>
      </c>
      <c r="U26" s="319">
        <v>7.29</v>
      </c>
      <c r="V26" s="323"/>
      <c r="W26" s="103"/>
    </row>
    <row r="27" spans="1:23" x14ac:dyDescent="0.25">
      <c r="G27" s="2"/>
      <c r="H27" s="2"/>
      <c r="I27" s="297" t="s">
        <v>86</v>
      </c>
      <c r="J27" s="293" t="s">
        <v>187</v>
      </c>
      <c r="K27" s="312"/>
      <c r="L27" s="313"/>
      <c r="M27" s="8" t="s">
        <v>38</v>
      </c>
      <c r="R27" s="10"/>
      <c r="S27" s="329"/>
      <c r="T27" s="320" t="s">
        <v>418</v>
      </c>
      <c r="U27" s="328">
        <v>6.3400000000000007</v>
      </c>
      <c r="V27" s="323"/>
      <c r="W27" s="103"/>
    </row>
    <row r="28" spans="1:23" x14ac:dyDescent="0.25">
      <c r="G28" s="2"/>
      <c r="H28" s="2"/>
      <c r="I28" s="297" t="s">
        <v>102</v>
      </c>
      <c r="J28" s="88" t="s">
        <v>188</v>
      </c>
      <c r="K28" s="99"/>
      <c r="M28" s="13"/>
      <c r="S28" s="329"/>
      <c r="T28" s="318" t="s">
        <v>419</v>
      </c>
      <c r="U28" s="328">
        <v>7.29</v>
      </c>
      <c r="V28" s="323"/>
      <c r="W28" s="103"/>
    </row>
    <row r="29" spans="1:23" x14ac:dyDescent="0.25">
      <c r="G29" s="2"/>
      <c r="H29" s="2"/>
      <c r="I29" s="299"/>
      <c r="J29" s="298" t="s">
        <v>189</v>
      </c>
      <c r="K29" s="99"/>
      <c r="M29" s="8"/>
      <c r="S29" s="329"/>
      <c r="T29" s="318" t="s">
        <v>420</v>
      </c>
      <c r="U29" s="319">
        <v>168.26</v>
      </c>
      <c r="V29" s="323"/>
      <c r="W29" s="103"/>
    </row>
    <row r="30" spans="1:23" x14ac:dyDescent="0.25">
      <c r="G30" s="2"/>
      <c r="H30" s="2"/>
      <c r="I30" s="299"/>
      <c r="J30" s="88" t="s">
        <v>190</v>
      </c>
      <c r="K30" s="99"/>
      <c r="M30" s="13"/>
      <c r="S30" s="329"/>
      <c r="T30" s="318" t="s">
        <v>421</v>
      </c>
      <c r="U30" s="319">
        <v>252.6</v>
      </c>
      <c r="V30" s="323"/>
      <c r="W30" s="103"/>
    </row>
    <row r="31" spans="1:23" ht="25.5" x14ac:dyDescent="0.25">
      <c r="G31" s="2"/>
      <c r="H31" s="2"/>
      <c r="I31" s="300"/>
      <c r="J31" s="301" t="s">
        <v>191</v>
      </c>
      <c r="K31" s="100"/>
      <c r="M31" s="7"/>
      <c r="S31" s="329"/>
      <c r="T31" s="318" t="s">
        <v>422</v>
      </c>
      <c r="U31" s="319">
        <v>285.83999999999997</v>
      </c>
      <c r="V31" s="323"/>
      <c r="W31" s="103"/>
    </row>
    <row r="32" spans="1:23" ht="25.5" x14ac:dyDescent="0.25">
      <c r="G32" s="2"/>
      <c r="H32" s="2"/>
      <c r="I32" s="300"/>
      <c r="J32" s="302" t="s">
        <v>192</v>
      </c>
      <c r="K32" s="100"/>
      <c r="M32" s="7"/>
      <c r="S32" s="329"/>
      <c r="T32" s="318" t="s">
        <v>423</v>
      </c>
      <c r="U32" s="319">
        <v>336.36</v>
      </c>
      <c r="V32" s="323"/>
      <c r="W32" s="103"/>
    </row>
    <row r="33" spans="7:23" ht="25.5" x14ac:dyDescent="0.25">
      <c r="G33" s="2"/>
      <c r="H33" s="2"/>
      <c r="I33" s="300"/>
      <c r="J33" s="303" t="s">
        <v>193</v>
      </c>
      <c r="K33" s="100"/>
      <c r="M33" s="7"/>
      <c r="S33" s="329"/>
      <c r="T33" s="318" t="s">
        <v>424</v>
      </c>
      <c r="U33" s="319">
        <v>385.90000000000003</v>
      </c>
      <c r="V33" s="323"/>
      <c r="W33" s="103"/>
    </row>
    <row r="34" spans="7:23" ht="25.5" x14ac:dyDescent="0.25">
      <c r="G34" s="2"/>
      <c r="H34" s="2"/>
      <c r="I34" s="300"/>
      <c r="J34" s="302" t="s">
        <v>194</v>
      </c>
      <c r="K34" s="100"/>
      <c r="M34" s="7"/>
      <c r="S34" s="329"/>
      <c r="T34" s="318" t="s">
        <v>425</v>
      </c>
      <c r="U34" s="319">
        <v>436.42</v>
      </c>
      <c r="V34" s="323"/>
      <c r="W34" s="103"/>
    </row>
    <row r="35" spans="7:23" x14ac:dyDescent="0.25">
      <c r="G35" s="2"/>
      <c r="H35" s="2"/>
      <c r="I35" s="300"/>
      <c r="J35" s="89" t="s">
        <v>309</v>
      </c>
      <c r="K35" s="99"/>
      <c r="M35" s="7"/>
      <c r="S35" s="329"/>
      <c r="T35" s="318" t="s">
        <v>426</v>
      </c>
      <c r="U35" s="319">
        <v>504.67</v>
      </c>
      <c r="V35" s="323"/>
      <c r="W35" s="103"/>
    </row>
    <row r="36" spans="7:23" x14ac:dyDescent="0.25">
      <c r="G36" s="2"/>
      <c r="H36" s="2"/>
      <c r="I36" s="300"/>
      <c r="J36" s="88" t="s">
        <v>312</v>
      </c>
      <c r="K36" s="99"/>
      <c r="M36" s="13"/>
      <c r="S36" s="329"/>
      <c r="T36" s="327" t="s">
        <v>382</v>
      </c>
      <c r="U36" s="328" t="s">
        <v>414</v>
      </c>
      <c r="V36" s="323"/>
      <c r="W36" s="103"/>
    </row>
    <row r="37" spans="7:23" x14ac:dyDescent="0.25">
      <c r="G37" s="2"/>
      <c r="H37" s="2"/>
      <c r="I37" s="300"/>
      <c r="J37" s="298" t="s">
        <v>313</v>
      </c>
      <c r="K37" s="99"/>
      <c r="M37" s="13"/>
      <c r="S37" s="329"/>
      <c r="T37" s="318" t="s">
        <v>427</v>
      </c>
      <c r="U37" s="328">
        <v>0</v>
      </c>
      <c r="V37" s="323"/>
      <c r="W37" s="103"/>
    </row>
    <row r="38" spans="7:23" x14ac:dyDescent="0.25">
      <c r="G38" s="2"/>
      <c r="H38" s="2"/>
      <c r="I38" s="300"/>
      <c r="J38" s="88" t="s">
        <v>314</v>
      </c>
      <c r="K38" s="99"/>
      <c r="M38" s="8"/>
      <c r="S38" s="329"/>
      <c r="T38" s="318" t="s">
        <v>428</v>
      </c>
      <c r="U38" s="319">
        <v>4.2299999999999995</v>
      </c>
      <c r="V38" s="323"/>
      <c r="W38" s="103"/>
    </row>
    <row r="39" spans="7:23" x14ac:dyDescent="0.25">
      <c r="G39" s="2"/>
      <c r="H39" s="2"/>
      <c r="I39" s="300"/>
      <c r="J39" s="89" t="s">
        <v>315</v>
      </c>
      <c r="K39" s="99"/>
      <c r="S39" s="329"/>
      <c r="T39" s="318" t="s">
        <v>429</v>
      </c>
      <c r="U39" s="319">
        <v>4.7399999999999993</v>
      </c>
      <c r="V39" s="323"/>
      <c r="W39" s="103"/>
    </row>
    <row r="40" spans="7:23" x14ac:dyDescent="0.25">
      <c r="G40" s="2"/>
      <c r="H40" s="2"/>
      <c r="I40" s="300"/>
      <c r="J40" s="88" t="s">
        <v>316</v>
      </c>
      <c r="K40" s="99"/>
      <c r="S40" s="329"/>
      <c r="T40" s="318" t="s">
        <v>430</v>
      </c>
      <c r="U40" s="319">
        <v>5.46</v>
      </c>
      <c r="V40" s="323"/>
      <c r="W40" s="103"/>
    </row>
    <row r="41" spans="7:23" x14ac:dyDescent="0.25">
      <c r="G41" s="2"/>
      <c r="H41" s="2"/>
      <c r="I41" s="300"/>
      <c r="J41" s="298" t="s">
        <v>317</v>
      </c>
      <c r="K41" s="99"/>
      <c r="S41" s="329"/>
      <c r="T41" s="318" t="s">
        <v>431</v>
      </c>
      <c r="U41" s="319">
        <v>6.65</v>
      </c>
      <c r="V41" s="323"/>
      <c r="W41" s="103"/>
    </row>
    <row r="42" spans="7:23" x14ac:dyDescent="0.25">
      <c r="G42" s="2"/>
      <c r="H42" s="2"/>
      <c r="I42" s="300"/>
      <c r="J42" s="88" t="s">
        <v>318</v>
      </c>
      <c r="K42" s="99"/>
      <c r="S42" s="329"/>
      <c r="T42" s="318" t="s">
        <v>432</v>
      </c>
      <c r="U42" s="319">
        <v>8.35</v>
      </c>
      <c r="V42" s="323"/>
      <c r="W42" s="103"/>
    </row>
    <row r="43" spans="7:23" x14ac:dyDescent="0.25">
      <c r="G43" s="2"/>
      <c r="H43" s="2"/>
      <c r="I43" s="300"/>
      <c r="J43" s="293" t="s">
        <v>195</v>
      </c>
      <c r="K43" s="99"/>
      <c r="S43" s="329"/>
      <c r="T43" s="318" t="s">
        <v>433</v>
      </c>
      <c r="U43" s="328" t="s">
        <v>414</v>
      </c>
      <c r="V43" s="323"/>
      <c r="W43" s="103"/>
    </row>
    <row r="44" spans="7:23" x14ac:dyDescent="0.25">
      <c r="G44" s="2"/>
      <c r="H44" s="2"/>
      <c r="I44" s="300"/>
      <c r="J44" s="88" t="s">
        <v>197</v>
      </c>
      <c r="K44" s="99"/>
      <c r="S44" s="329"/>
      <c r="T44" s="318" t="s">
        <v>434</v>
      </c>
      <c r="U44" s="319">
        <v>3.97</v>
      </c>
      <c r="V44" s="323"/>
      <c r="W44" s="103"/>
    </row>
    <row r="45" spans="7:23" x14ac:dyDescent="0.25">
      <c r="G45" s="2"/>
      <c r="H45" s="2"/>
      <c r="I45" s="300"/>
      <c r="J45" s="298" t="s">
        <v>198</v>
      </c>
      <c r="K45" s="99"/>
      <c r="S45" s="329"/>
      <c r="T45" s="318" t="s">
        <v>435</v>
      </c>
      <c r="U45" s="319">
        <v>4.6399999999999997</v>
      </c>
      <c r="V45" s="323"/>
      <c r="W45" s="103"/>
    </row>
    <row r="46" spans="7:23" x14ac:dyDescent="0.25">
      <c r="G46" s="2"/>
      <c r="H46" s="2"/>
      <c r="I46" s="300"/>
      <c r="J46" s="88" t="s">
        <v>199</v>
      </c>
      <c r="K46" s="99"/>
      <c r="S46" s="329"/>
      <c r="T46" s="318" t="s">
        <v>436</v>
      </c>
      <c r="U46" s="319">
        <v>5.26</v>
      </c>
      <c r="V46" s="323"/>
      <c r="W46" s="103"/>
    </row>
    <row r="47" spans="7:23" x14ac:dyDescent="0.25">
      <c r="G47" s="2"/>
      <c r="H47" s="2"/>
      <c r="I47" s="300"/>
      <c r="J47" s="293" t="s">
        <v>200</v>
      </c>
      <c r="K47" s="99"/>
      <c r="S47" s="329"/>
      <c r="T47" s="318" t="s">
        <v>437</v>
      </c>
      <c r="U47" s="319">
        <v>6.6000000000000005</v>
      </c>
      <c r="V47" s="323"/>
      <c r="W47" s="103"/>
    </row>
    <row r="48" spans="7:23" x14ac:dyDescent="0.25">
      <c r="G48" s="2"/>
      <c r="H48" s="2"/>
      <c r="I48" s="300"/>
      <c r="J48" s="88" t="s">
        <v>201</v>
      </c>
      <c r="K48" s="99"/>
      <c r="S48" s="329"/>
      <c r="T48" s="318" t="s">
        <v>438</v>
      </c>
      <c r="U48" s="319">
        <v>8.35</v>
      </c>
      <c r="V48" s="323"/>
      <c r="W48" s="103"/>
    </row>
    <row r="49" spans="7:23" x14ac:dyDescent="0.25">
      <c r="G49" s="2"/>
      <c r="H49" s="2"/>
      <c r="I49" s="300"/>
      <c r="J49" s="298" t="s">
        <v>202</v>
      </c>
      <c r="K49" s="99"/>
      <c r="S49" s="329"/>
      <c r="T49" s="318"/>
      <c r="U49" s="328" t="s">
        <v>414</v>
      </c>
      <c r="V49" s="323"/>
      <c r="W49" s="103"/>
    </row>
    <row r="50" spans="7:23" x14ac:dyDescent="0.25">
      <c r="G50" s="2"/>
      <c r="H50" s="2"/>
      <c r="I50" s="300"/>
      <c r="J50" s="88" t="s">
        <v>203</v>
      </c>
      <c r="K50" s="99"/>
      <c r="S50" s="329"/>
      <c r="T50" s="323"/>
      <c r="U50" s="319"/>
      <c r="V50" s="323"/>
      <c r="W50" s="103"/>
    </row>
    <row r="51" spans="7:23" x14ac:dyDescent="0.25">
      <c r="G51" s="2"/>
      <c r="H51" s="2"/>
      <c r="I51" s="300"/>
      <c r="J51" s="293" t="s">
        <v>204</v>
      </c>
      <c r="K51" s="99"/>
      <c r="S51" s="329"/>
      <c r="T51" s="330" t="s">
        <v>67</v>
      </c>
      <c r="U51" s="331"/>
      <c r="V51" s="323"/>
      <c r="W51" s="103"/>
    </row>
    <row r="52" spans="7:23" x14ac:dyDescent="0.25">
      <c r="G52" s="2"/>
      <c r="H52" s="2"/>
      <c r="I52" s="300"/>
      <c r="J52" s="88" t="s">
        <v>205</v>
      </c>
      <c r="K52" s="99"/>
      <c r="S52" s="329"/>
      <c r="T52" s="332" t="s">
        <v>439</v>
      </c>
      <c r="U52" s="331">
        <v>0</v>
      </c>
      <c r="V52" s="323"/>
      <c r="W52" s="103"/>
    </row>
    <row r="53" spans="7:23" x14ac:dyDescent="0.25">
      <c r="G53" s="2"/>
      <c r="H53" s="2"/>
      <c r="I53" s="300"/>
      <c r="J53" s="298" t="s">
        <v>206</v>
      </c>
      <c r="K53" s="99"/>
      <c r="S53" s="329"/>
      <c r="T53" s="332" t="s">
        <v>440</v>
      </c>
      <c r="U53" s="319">
        <v>4.7399999999999993</v>
      </c>
      <c r="V53" s="323"/>
      <c r="W53" s="103"/>
    </row>
    <row r="54" spans="7:23" x14ac:dyDescent="0.25">
      <c r="G54" s="2"/>
      <c r="H54" s="2"/>
      <c r="I54" s="300"/>
      <c r="J54" s="88" t="s">
        <v>207</v>
      </c>
      <c r="K54" s="99"/>
      <c r="S54" s="329"/>
      <c r="T54" s="332" t="s">
        <v>441</v>
      </c>
      <c r="U54" s="319">
        <v>6.7</v>
      </c>
      <c r="V54" s="323"/>
      <c r="W54" s="103"/>
    </row>
    <row r="55" spans="7:23" x14ac:dyDescent="0.25">
      <c r="G55" s="2"/>
      <c r="H55" s="2"/>
      <c r="I55" s="300"/>
      <c r="J55" s="89" t="s">
        <v>338</v>
      </c>
      <c r="K55" s="99"/>
      <c r="S55" s="329"/>
      <c r="T55" s="318" t="s">
        <v>442</v>
      </c>
      <c r="U55" s="328" t="s">
        <v>414</v>
      </c>
      <c r="V55" s="323"/>
      <c r="W55" s="103"/>
    </row>
    <row r="56" spans="7:23" ht="25.5" x14ac:dyDescent="0.25">
      <c r="G56" s="2"/>
      <c r="H56" s="2"/>
      <c r="I56" s="300"/>
      <c r="J56" s="296" t="s">
        <v>341</v>
      </c>
      <c r="K56" s="100"/>
      <c r="S56" s="329"/>
      <c r="T56" s="318" t="s">
        <v>443</v>
      </c>
      <c r="U56" s="319">
        <v>4.9000000000000004</v>
      </c>
      <c r="V56" s="323"/>
      <c r="W56" s="103"/>
    </row>
    <row r="57" spans="7:23" ht="25.5" x14ac:dyDescent="0.25">
      <c r="G57" s="2"/>
      <c r="H57" s="2"/>
      <c r="I57" s="300"/>
      <c r="J57" s="304" t="s">
        <v>342</v>
      </c>
      <c r="K57" s="100"/>
      <c r="S57" s="329"/>
      <c r="T57" s="318" t="s">
        <v>444</v>
      </c>
      <c r="U57" s="319">
        <v>5.77</v>
      </c>
      <c r="V57" s="323"/>
      <c r="W57" s="103"/>
    </row>
    <row r="58" spans="7:23" ht="25.5" x14ac:dyDescent="0.25">
      <c r="G58" s="2"/>
      <c r="H58" s="2"/>
      <c r="I58" s="300"/>
      <c r="J58" s="296" t="s">
        <v>343</v>
      </c>
      <c r="K58" s="100"/>
      <c r="S58" s="329"/>
      <c r="T58" s="327" t="s">
        <v>382</v>
      </c>
      <c r="U58" s="328" t="s">
        <v>414</v>
      </c>
      <c r="V58" s="323"/>
      <c r="W58" s="103"/>
    </row>
    <row r="59" spans="7:23" x14ac:dyDescent="0.25">
      <c r="G59" s="2"/>
      <c r="H59" s="2"/>
      <c r="I59" s="300"/>
      <c r="J59" s="301" t="s">
        <v>208</v>
      </c>
      <c r="K59" s="100"/>
      <c r="S59" s="329"/>
      <c r="T59" s="318" t="s">
        <v>445</v>
      </c>
      <c r="U59" s="319">
        <v>0</v>
      </c>
      <c r="V59" s="323"/>
      <c r="W59" s="103"/>
    </row>
    <row r="60" spans="7:23" x14ac:dyDescent="0.25">
      <c r="G60" s="2"/>
      <c r="H60" s="2"/>
      <c r="I60" s="300"/>
      <c r="J60" s="303" t="s">
        <v>210</v>
      </c>
      <c r="K60" s="100"/>
      <c r="S60" s="329"/>
      <c r="T60" s="318" t="s">
        <v>446</v>
      </c>
      <c r="U60" s="319">
        <v>47.32</v>
      </c>
      <c r="V60" s="323"/>
      <c r="W60" s="103"/>
    </row>
    <row r="61" spans="7:23" x14ac:dyDescent="0.25">
      <c r="G61" s="2"/>
      <c r="H61" s="2"/>
      <c r="I61" s="300"/>
      <c r="J61" s="301" t="s">
        <v>211</v>
      </c>
      <c r="K61" s="100"/>
      <c r="S61" s="329"/>
      <c r="T61" s="318" t="s">
        <v>447</v>
      </c>
      <c r="U61" s="319">
        <v>73.61</v>
      </c>
      <c r="V61" s="323"/>
      <c r="W61" s="103"/>
    </row>
    <row r="62" spans="7:23" ht="25.5" x14ac:dyDescent="0.25">
      <c r="G62" s="2"/>
      <c r="H62" s="2"/>
      <c r="I62" s="300"/>
      <c r="J62" s="303" t="s">
        <v>212</v>
      </c>
      <c r="K62" s="100"/>
      <c r="S62" s="329"/>
      <c r="T62" s="318" t="s">
        <v>448</v>
      </c>
      <c r="U62" s="328" t="s">
        <v>414</v>
      </c>
      <c r="V62" s="323"/>
      <c r="W62" s="103"/>
    </row>
    <row r="63" spans="7:23" x14ac:dyDescent="0.25">
      <c r="G63" s="2"/>
      <c r="H63" s="2"/>
      <c r="I63" s="300"/>
      <c r="J63" s="293" t="s">
        <v>213</v>
      </c>
      <c r="K63" s="99"/>
      <c r="S63" s="329"/>
      <c r="T63" s="318" t="s">
        <v>449</v>
      </c>
      <c r="U63" s="319">
        <v>47.32</v>
      </c>
      <c r="V63" s="323"/>
      <c r="W63" s="103"/>
    </row>
    <row r="64" spans="7:23" x14ac:dyDescent="0.25">
      <c r="G64" s="2"/>
      <c r="H64" s="2"/>
      <c r="I64" s="300"/>
      <c r="J64" s="293" t="s">
        <v>14</v>
      </c>
      <c r="K64" s="99"/>
      <c r="S64" s="329"/>
      <c r="T64" s="318" t="s">
        <v>450</v>
      </c>
      <c r="U64" s="319">
        <v>73.61</v>
      </c>
      <c r="V64" s="323"/>
      <c r="W64" s="103"/>
    </row>
    <row r="65" spans="7:23" x14ac:dyDescent="0.25">
      <c r="G65" s="2"/>
      <c r="H65" s="2"/>
      <c r="I65" s="300"/>
      <c r="J65" s="293" t="s">
        <v>15</v>
      </c>
      <c r="K65" s="99"/>
      <c r="S65" s="329"/>
      <c r="T65" s="333"/>
      <c r="U65" s="328" t="s">
        <v>414</v>
      </c>
      <c r="V65" s="323"/>
      <c r="W65" s="103"/>
    </row>
    <row r="66" spans="7:23" x14ac:dyDescent="0.25">
      <c r="G66" s="2"/>
      <c r="H66" s="2"/>
      <c r="I66" s="300"/>
      <c r="J66" s="301" t="s">
        <v>16</v>
      </c>
      <c r="K66" s="100"/>
      <c r="S66" s="329"/>
      <c r="T66" s="334" t="s">
        <v>116</v>
      </c>
      <c r="U66" s="323"/>
      <c r="V66" s="323"/>
      <c r="W66" s="103"/>
    </row>
    <row r="67" spans="7:23" x14ac:dyDescent="0.25">
      <c r="G67" s="2"/>
      <c r="H67" s="2"/>
      <c r="I67" s="300"/>
      <c r="J67" s="301" t="s">
        <v>18</v>
      </c>
      <c r="K67" s="100"/>
      <c r="S67" s="329"/>
      <c r="T67" s="334" t="s">
        <v>451</v>
      </c>
      <c r="U67" s="322">
        <v>103.1</v>
      </c>
      <c r="V67" s="323"/>
      <c r="W67" s="103"/>
    </row>
    <row r="68" spans="7:23" x14ac:dyDescent="0.25">
      <c r="G68" s="2"/>
      <c r="H68" s="2"/>
      <c r="I68" s="300"/>
      <c r="J68" s="89" t="s">
        <v>331</v>
      </c>
      <c r="K68" s="99"/>
      <c r="S68" s="329"/>
      <c r="T68" s="334" t="s">
        <v>452</v>
      </c>
      <c r="U68" s="322">
        <v>2.63</v>
      </c>
      <c r="V68" s="323"/>
      <c r="W68" s="103"/>
    </row>
    <row r="69" spans="7:23" x14ac:dyDescent="0.25">
      <c r="G69" s="2"/>
      <c r="H69" s="2"/>
      <c r="I69" s="300"/>
      <c r="J69" s="88" t="s">
        <v>334</v>
      </c>
      <c r="K69" s="99"/>
      <c r="S69" s="329"/>
      <c r="T69" s="318" t="s">
        <v>415</v>
      </c>
      <c r="U69" s="322">
        <v>4.2299999999999995</v>
      </c>
      <c r="V69" s="323"/>
      <c r="W69" s="103"/>
    </row>
    <row r="70" spans="7:23" x14ac:dyDescent="0.25">
      <c r="G70" s="2"/>
      <c r="H70" s="2"/>
      <c r="I70" s="300"/>
      <c r="J70" s="298" t="s">
        <v>335</v>
      </c>
      <c r="K70" s="99"/>
      <c r="S70" s="329"/>
      <c r="T70" s="318" t="s">
        <v>416</v>
      </c>
      <c r="U70" s="319">
        <v>6.3400000000000007</v>
      </c>
      <c r="V70" s="323"/>
      <c r="W70" s="103"/>
    </row>
    <row r="71" spans="7:23" x14ac:dyDescent="0.25">
      <c r="G71" s="2"/>
      <c r="H71" s="2"/>
      <c r="I71" s="300"/>
      <c r="J71" s="88" t="s">
        <v>336</v>
      </c>
      <c r="K71" s="99"/>
      <c r="S71" s="329"/>
      <c r="T71" s="318" t="s">
        <v>417</v>
      </c>
      <c r="U71" s="319">
        <v>7.29</v>
      </c>
      <c r="V71" s="323"/>
      <c r="W71" s="103"/>
    </row>
    <row r="72" spans="7:23" x14ac:dyDescent="0.25">
      <c r="G72" s="2"/>
      <c r="H72" s="2"/>
      <c r="I72" s="300"/>
      <c r="J72" s="293" t="s">
        <v>214</v>
      </c>
      <c r="K72" s="99"/>
      <c r="S72" s="329"/>
      <c r="T72" s="318" t="s">
        <v>418</v>
      </c>
      <c r="U72" s="319">
        <v>6.3400000000000007</v>
      </c>
      <c r="V72" s="323"/>
      <c r="W72" s="103"/>
    </row>
    <row r="73" spans="7:23" x14ac:dyDescent="0.25">
      <c r="G73" s="2"/>
      <c r="H73" s="2"/>
      <c r="I73" s="300"/>
      <c r="J73" s="298" t="s">
        <v>216</v>
      </c>
      <c r="K73" s="99"/>
      <c r="S73" s="329"/>
      <c r="T73" s="318"/>
      <c r="U73" s="319">
        <v>7.29</v>
      </c>
      <c r="V73" s="323"/>
      <c r="W73" s="103"/>
    </row>
    <row r="74" spans="7:23" x14ac:dyDescent="0.25">
      <c r="G74" s="2"/>
      <c r="H74" s="2"/>
      <c r="I74" s="300"/>
      <c r="J74" s="293" t="s">
        <v>217</v>
      </c>
      <c r="K74" s="99"/>
      <c r="S74" s="329"/>
      <c r="T74" s="318"/>
      <c r="U74" s="319"/>
      <c r="V74" s="323"/>
      <c r="W74" s="103"/>
    </row>
    <row r="75" spans="7:23" x14ac:dyDescent="0.25">
      <c r="G75" s="2"/>
      <c r="H75" s="2"/>
      <c r="I75" s="300"/>
      <c r="J75" s="298" t="s">
        <v>218</v>
      </c>
      <c r="K75" s="99"/>
      <c r="S75" s="329"/>
      <c r="T75" s="318" t="s">
        <v>453</v>
      </c>
      <c r="U75" s="319"/>
      <c r="V75" s="323"/>
      <c r="W75" s="103"/>
    </row>
    <row r="76" spans="7:23" x14ac:dyDescent="0.25">
      <c r="G76" s="2"/>
      <c r="H76" s="2"/>
      <c r="I76" s="300"/>
      <c r="J76" s="293" t="s">
        <v>219</v>
      </c>
      <c r="K76" s="99"/>
      <c r="S76" s="329"/>
      <c r="T76" s="318" t="s">
        <v>454</v>
      </c>
      <c r="U76" s="319">
        <v>6.86</v>
      </c>
      <c r="V76" s="323"/>
      <c r="W76" s="103"/>
    </row>
    <row r="77" spans="7:23" x14ac:dyDescent="0.25">
      <c r="G77" s="2"/>
      <c r="H77" s="2"/>
      <c r="I77" s="300"/>
      <c r="J77" s="88" t="s">
        <v>222</v>
      </c>
      <c r="K77" s="99"/>
      <c r="S77" s="329"/>
      <c r="T77" s="329"/>
      <c r="U77" s="319">
        <v>6.86</v>
      </c>
      <c r="V77" s="323"/>
    </row>
    <row r="78" spans="7:23" x14ac:dyDescent="0.25">
      <c r="G78" s="2"/>
      <c r="H78" s="2"/>
      <c r="I78" s="300"/>
      <c r="J78" s="298" t="s">
        <v>223</v>
      </c>
      <c r="K78" s="99"/>
    </row>
    <row r="79" spans="7:23" x14ac:dyDescent="0.25">
      <c r="G79" s="2"/>
      <c r="H79" s="2"/>
      <c r="I79" s="300"/>
      <c r="J79" s="88" t="s">
        <v>223</v>
      </c>
      <c r="K79" s="99"/>
    </row>
    <row r="80" spans="7:23" x14ac:dyDescent="0.25">
      <c r="G80" s="2"/>
      <c r="H80" s="2"/>
      <c r="I80" s="300"/>
      <c r="J80" s="293" t="s">
        <v>224</v>
      </c>
      <c r="K80" s="99"/>
    </row>
    <row r="81" spans="7:11" x14ac:dyDescent="0.25">
      <c r="G81" s="2"/>
      <c r="H81" s="2"/>
      <c r="I81" s="300"/>
      <c r="J81" s="88" t="s">
        <v>225</v>
      </c>
      <c r="K81" s="99"/>
    </row>
    <row r="82" spans="7:11" x14ac:dyDescent="0.25">
      <c r="G82" s="2"/>
      <c r="H82" s="2"/>
      <c r="I82" s="300"/>
      <c r="J82" s="298" t="s">
        <v>226</v>
      </c>
      <c r="K82" s="99"/>
    </row>
    <row r="83" spans="7:11" x14ac:dyDescent="0.25">
      <c r="G83" s="2"/>
      <c r="H83" s="2"/>
      <c r="I83" s="300"/>
      <c r="J83" s="88" t="s">
        <v>227</v>
      </c>
      <c r="K83" s="99"/>
    </row>
    <row r="84" spans="7:11" x14ac:dyDescent="0.25">
      <c r="G84" s="2"/>
      <c r="H84" s="2"/>
      <c r="I84" s="300"/>
      <c r="J84" s="293" t="s">
        <v>228</v>
      </c>
      <c r="K84" s="99"/>
    </row>
    <row r="85" spans="7:11" x14ac:dyDescent="0.25">
      <c r="G85" s="2"/>
      <c r="H85" s="2"/>
      <c r="I85" s="300"/>
      <c r="J85" s="88" t="s">
        <v>229</v>
      </c>
      <c r="K85" s="99"/>
    </row>
    <row r="86" spans="7:11" x14ac:dyDescent="0.25">
      <c r="G86" s="2"/>
      <c r="H86" s="2"/>
      <c r="I86" s="300"/>
      <c r="J86" s="298" t="s">
        <v>230</v>
      </c>
      <c r="K86" s="99"/>
    </row>
    <row r="87" spans="7:11" x14ac:dyDescent="0.25">
      <c r="G87" s="2"/>
      <c r="H87" s="2"/>
      <c r="I87" s="300"/>
      <c r="J87" s="88" t="s">
        <v>231</v>
      </c>
      <c r="K87" s="99"/>
    </row>
    <row r="88" spans="7:11" x14ac:dyDescent="0.25">
      <c r="G88" s="2"/>
      <c r="H88" s="2"/>
      <c r="I88" s="300"/>
      <c r="J88" s="293" t="s">
        <v>232</v>
      </c>
      <c r="K88" s="99"/>
    </row>
    <row r="89" spans="7:11" x14ac:dyDescent="0.25">
      <c r="G89" s="2"/>
      <c r="H89" s="2"/>
      <c r="I89" s="300"/>
      <c r="J89" s="88" t="s">
        <v>233</v>
      </c>
      <c r="K89" s="99"/>
    </row>
    <row r="90" spans="7:11" x14ac:dyDescent="0.25">
      <c r="G90" s="2"/>
      <c r="H90" s="2"/>
      <c r="I90" s="300"/>
      <c r="J90" s="298" t="s">
        <v>234</v>
      </c>
      <c r="K90" s="99"/>
    </row>
    <row r="91" spans="7:11" x14ac:dyDescent="0.25">
      <c r="G91" s="2"/>
      <c r="H91" s="2"/>
      <c r="I91" s="300"/>
      <c r="J91" s="88" t="s">
        <v>235</v>
      </c>
      <c r="K91" s="99"/>
    </row>
    <row r="92" spans="7:11" x14ac:dyDescent="0.25">
      <c r="G92" s="2"/>
      <c r="H92" s="2"/>
      <c r="I92" s="300"/>
      <c r="J92" s="293" t="s">
        <v>236</v>
      </c>
      <c r="K92" s="99"/>
    </row>
    <row r="93" spans="7:11" x14ac:dyDescent="0.25">
      <c r="G93" s="2"/>
      <c r="H93" s="2"/>
      <c r="I93" s="300"/>
      <c r="J93" s="88" t="s">
        <v>237</v>
      </c>
      <c r="K93" s="99"/>
    </row>
    <row r="94" spans="7:11" x14ac:dyDescent="0.25">
      <c r="G94" s="2"/>
      <c r="H94" s="2"/>
      <c r="I94" s="300"/>
      <c r="J94" s="298" t="s">
        <v>238</v>
      </c>
      <c r="K94" s="99"/>
    </row>
    <row r="95" spans="7:11" x14ac:dyDescent="0.25">
      <c r="G95" s="2"/>
      <c r="H95" s="2"/>
      <c r="I95" s="300"/>
      <c r="J95" s="88" t="s">
        <v>239</v>
      </c>
      <c r="K95" s="99"/>
    </row>
    <row r="96" spans="7:11" x14ac:dyDescent="0.25">
      <c r="G96" s="2"/>
      <c r="H96" s="2"/>
      <c r="I96" s="300"/>
      <c r="J96" s="293" t="s">
        <v>240</v>
      </c>
      <c r="K96" s="99"/>
    </row>
    <row r="97" spans="7:11" x14ac:dyDescent="0.25">
      <c r="G97" s="2"/>
      <c r="H97" s="2"/>
      <c r="I97" s="300"/>
      <c r="J97" s="88" t="s">
        <v>242</v>
      </c>
      <c r="K97" s="99"/>
    </row>
    <row r="98" spans="7:11" x14ac:dyDescent="0.25">
      <c r="G98" s="2"/>
      <c r="H98" s="2"/>
      <c r="I98" s="300"/>
      <c r="J98" s="298" t="s">
        <v>243</v>
      </c>
      <c r="K98" s="99"/>
    </row>
    <row r="99" spans="7:11" x14ac:dyDescent="0.25">
      <c r="G99" s="2"/>
      <c r="H99" s="2"/>
      <c r="I99" s="300"/>
      <c r="J99" s="88" t="s">
        <v>244</v>
      </c>
      <c r="K99" s="99"/>
    </row>
    <row r="100" spans="7:11" x14ac:dyDescent="0.25">
      <c r="G100" s="2"/>
      <c r="H100" s="2"/>
      <c r="I100" s="300"/>
      <c r="J100" s="293" t="s">
        <v>245</v>
      </c>
      <c r="K100" s="99"/>
    </row>
    <row r="101" spans="7:11" x14ac:dyDescent="0.25">
      <c r="G101" s="2"/>
      <c r="H101" s="2"/>
      <c r="I101" s="300"/>
      <c r="J101" s="88" t="s">
        <v>246</v>
      </c>
      <c r="K101" s="99"/>
    </row>
    <row r="102" spans="7:11" x14ac:dyDescent="0.25">
      <c r="G102" s="2"/>
      <c r="H102" s="2"/>
      <c r="I102" s="300"/>
      <c r="J102" s="298" t="s">
        <v>247</v>
      </c>
      <c r="K102" s="99"/>
    </row>
    <row r="103" spans="7:11" x14ac:dyDescent="0.25">
      <c r="G103" s="2"/>
      <c r="H103" s="2"/>
      <c r="I103" s="300"/>
      <c r="J103" s="88" t="s">
        <v>248</v>
      </c>
      <c r="K103" s="99"/>
    </row>
    <row r="104" spans="7:11" x14ac:dyDescent="0.25">
      <c r="G104" s="2"/>
      <c r="H104" s="2"/>
      <c r="I104" s="300"/>
      <c r="J104" s="301" t="s">
        <v>103</v>
      </c>
      <c r="K104" s="100"/>
    </row>
    <row r="105" spans="7:11" x14ac:dyDescent="0.25">
      <c r="G105" s="2"/>
      <c r="H105" s="2"/>
      <c r="I105" s="300"/>
      <c r="J105" s="303" t="s">
        <v>249</v>
      </c>
      <c r="K105" s="100"/>
    </row>
    <row r="106" spans="7:11" x14ac:dyDescent="0.25">
      <c r="G106" s="2"/>
      <c r="H106" s="2"/>
      <c r="I106" s="300"/>
      <c r="J106" s="301" t="s">
        <v>103</v>
      </c>
      <c r="K106" s="100"/>
    </row>
    <row r="107" spans="7:11" x14ac:dyDescent="0.25">
      <c r="G107" s="2"/>
      <c r="H107" s="2"/>
      <c r="I107" s="300"/>
      <c r="J107" s="303" t="s">
        <v>249</v>
      </c>
      <c r="K107" s="100"/>
    </row>
    <row r="108" spans="7:11" x14ac:dyDescent="0.25">
      <c r="G108" s="2"/>
      <c r="H108" s="2"/>
      <c r="I108" s="300"/>
      <c r="J108" s="293" t="s">
        <v>250</v>
      </c>
      <c r="K108" s="99"/>
    </row>
    <row r="109" spans="7:11" x14ac:dyDescent="0.25">
      <c r="G109" s="2"/>
      <c r="H109" s="2"/>
      <c r="I109" s="300"/>
      <c r="J109" s="88" t="s">
        <v>252</v>
      </c>
      <c r="K109" s="99"/>
    </row>
    <row r="110" spans="7:11" x14ac:dyDescent="0.25">
      <c r="G110" s="2"/>
      <c r="H110" s="2"/>
      <c r="I110" s="300"/>
      <c r="J110" s="298" t="s">
        <v>253</v>
      </c>
      <c r="K110" s="99"/>
    </row>
    <row r="111" spans="7:11" x14ac:dyDescent="0.25">
      <c r="G111" s="2"/>
      <c r="H111" s="2"/>
      <c r="I111" s="300"/>
      <c r="J111" s="88" t="s">
        <v>254</v>
      </c>
      <c r="K111" s="99"/>
    </row>
    <row r="112" spans="7:11" x14ac:dyDescent="0.25">
      <c r="G112" s="2"/>
      <c r="H112" s="2"/>
      <c r="I112" s="300"/>
      <c r="J112" s="293" t="s">
        <v>255</v>
      </c>
      <c r="K112" s="99"/>
    </row>
    <row r="113" spans="7:11" x14ac:dyDescent="0.25">
      <c r="G113" s="2"/>
      <c r="H113" s="2"/>
      <c r="I113" s="300"/>
      <c r="J113" s="88" t="s">
        <v>256</v>
      </c>
      <c r="K113" s="99"/>
    </row>
    <row r="114" spans="7:11" x14ac:dyDescent="0.25">
      <c r="G114" s="2"/>
      <c r="H114" s="2"/>
      <c r="I114" s="300"/>
      <c r="J114" s="298" t="s">
        <v>257</v>
      </c>
      <c r="K114" s="99"/>
    </row>
    <row r="115" spans="7:11" x14ac:dyDescent="0.25">
      <c r="G115" s="2"/>
      <c r="H115" s="2"/>
      <c r="I115" s="300"/>
      <c r="J115" s="88" t="s">
        <v>258</v>
      </c>
      <c r="K115" s="99"/>
    </row>
    <row r="116" spans="7:11" x14ac:dyDescent="0.25">
      <c r="G116" s="2"/>
      <c r="H116" s="2"/>
      <c r="I116" s="300"/>
      <c r="J116" s="293" t="s">
        <v>259</v>
      </c>
      <c r="K116" s="99"/>
    </row>
    <row r="117" spans="7:11" x14ac:dyDescent="0.25">
      <c r="G117" s="2"/>
      <c r="H117" s="2"/>
      <c r="I117" s="300"/>
      <c r="J117" s="88" t="s">
        <v>260</v>
      </c>
      <c r="K117" s="99"/>
    </row>
    <row r="118" spans="7:11" x14ac:dyDescent="0.25">
      <c r="G118" s="2"/>
      <c r="H118" s="2"/>
      <c r="I118" s="300"/>
      <c r="J118" s="298" t="s">
        <v>261</v>
      </c>
      <c r="K118" s="99"/>
    </row>
    <row r="119" spans="7:11" x14ac:dyDescent="0.25">
      <c r="G119" s="2"/>
      <c r="H119" s="2"/>
      <c r="I119" s="300"/>
      <c r="J119" s="88" t="s">
        <v>262</v>
      </c>
      <c r="K119" s="99"/>
    </row>
    <row r="120" spans="7:11" x14ac:dyDescent="0.25">
      <c r="G120" s="2"/>
      <c r="H120" s="2"/>
      <c r="I120" s="300"/>
      <c r="J120" s="293" t="s">
        <v>263</v>
      </c>
      <c r="K120" s="99"/>
    </row>
    <row r="121" spans="7:11" x14ac:dyDescent="0.25">
      <c r="G121" s="2"/>
      <c r="H121" s="2"/>
      <c r="I121" s="300"/>
      <c r="J121" s="88" t="s">
        <v>264</v>
      </c>
      <c r="K121" s="99"/>
    </row>
    <row r="122" spans="7:11" x14ac:dyDescent="0.25">
      <c r="G122" s="2"/>
      <c r="H122" s="2"/>
      <c r="I122" s="300"/>
      <c r="J122" s="298" t="s">
        <v>265</v>
      </c>
      <c r="K122" s="99"/>
    </row>
    <row r="123" spans="7:11" x14ac:dyDescent="0.25">
      <c r="G123" s="2"/>
      <c r="H123" s="2"/>
      <c r="I123" s="300"/>
      <c r="J123" s="88" t="s">
        <v>266</v>
      </c>
      <c r="K123" s="99"/>
    </row>
    <row r="124" spans="7:11" x14ac:dyDescent="0.25">
      <c r="G124" s="2"/>
      <c r="H124" s="2"/>
      <c r="I124" s="300"/>
      <c r="J124" s="293" t="s">
        <v>267</v>
      </c>
      <c r="K124" s="99"/>
    </row>
    <row r="125" spans="7:11" x14ac:dyDescent="0.25">
      <c r="G125" s="2"/>
      <c r="H125" s="2"/>
      <c r="I125" s="300"/>
      <c r="J125" s="88" t="s">
        <v>268</v>
      </c>
      <c r="K125" s="99"/>
    </row>
    <row r="126" spans="7:11" x14ac:dyDescent="0.25">
      <c r="G126" s="2"/>
      <c r="H126" s="2"/>
      <c r="I126" s="300"/>
      <c r="J126" s="298" t="s">
        <v>269</v>
      </c>
      <c r="K126" s="99"/>
    </row>
    <row r="127" spans="7:11" x14ac:dyDescent="0.25">
      <c r="G127" s="2"/>
      <c r="H127" s="2"/>
      <c r="I127" s="300"/>
      <c r="J127" s="88" t="s">
        <v>270</v>
      </c>
      <c r="K127" s="99"/>
    </row>
    <row r="128" spans="7:11" x14ac:dyDescent="0.25">
      <c r="G128" s="2"/>
      <c r="H128" s="2"/>
      <c r="I128" s="300"/>
      <c r="J128" s="293" t="s">
        <v>271</v>
      </c>
      <c r="K128" s="99"/>
    </row>
    <row r="129" spans="7:11" x14ac:dyDescent="0.25">
      <c r="G129" s="2"/>
      <c r="H129" s="2"/>
      <c r="I129" s="300"/>
      <c r="J129" s="88" t="s">
        <v>272</v>
      </c>
      <c r="K129" s="99"/>
    </row>
    <row r="130" spans="7:11" x14ac:dyDescent="0.25">
      <c r="G130" s="2"/>
      <c r="H130" s="2"/>
      <c r="I130" s="300"/>
      <c r="J130" s="298" t="s">
        <v>273</v>
      </c>
      <c r="K130" s="99"/>
    </row>
    <row r="131" spans="7:11" x14ac:dyDescent="0.25">
      <c r="G131" s="2"/>
      <c r="H131" s="2"/>
      <c r="I131" s="300"/>
      <c r="J131" s="88" t="s">
        <v>274</v>
      </c>
      <c r="K131" s="99"/>
    </row>
    <row r="132" spans="7:11" x14ac:dyDescent="0.25">
      <c r="G132" s="2"/>
      <c r="H132" s="2"/>
      <c r="I132" s="300"/>
      <c r="J132" s="293" t="s">
        <v>275</v>
      </c>
      <c r="K132" s="99"/>
    </row>
    <row r="133" spans="7:11" x14ac:dyDescent="0.25">
      <c r="G133" s="2"/>
      <c r="H133" s="2"/>
      <c r="I133" s="300"/>
      <c r="J133" s="88" t="s">
        <v>278</v>
      </c>
      <c r="K133" s="99"/>
    </row>
    <row r="134" spans="7:11" x14ac:dyDescent="0.25">
      <c r="G134" s="2"/>
      <c r="H134" s="2"/>
      <c r="I134" s="300"/>
      <c r="J134" s="298" t="s">
        <v>279</v>
      </c>
      <c r="K134" s="99"/>
    </row>
    <row r="135" spans="7:11" x14ac:dyDescent="0.25">
      <c r="G135" s="2"/>
      <c r="H135" s="2"/>
      <c r="I135" s="300"/>
      <c r="J135" s="88" t="s">
        <v>280</v>
      </c>
      <c r="K135" s="99"/>
    </row>
    <row r="136" spans="7:11" x14ac:dyDescent="0.25">
      <c r="G136" s="2"/>
      <c r="H136" s="2"/>
      <c r="I136" s="300"/>
      <c r="J136" s="293" t="s">
        <v>281</v>
      </c>
      <c r="K136" s="99"/>
    </row>
    <row r="137" spans="7:11" x14ac:dyDescent="0.25">
      <c r="G137" s="2"/>
      <c r="H137" s="2"/>
      <c r="I137" s="300"/>
      <c r="J137" s="88" t="s">
        <v>282</v>
      </c>
      <c r="K137" s="99"/>
    </row>
    <row r="138" spans="7:11" x14ac:dyDescent="0.25">
      <c r="G138" s="2"/>
      <c r="H138" s="2"/>
      <c r="I138" s="300"/>
      <c r="J138" s="298" t="s">
        <v>283</v>
      </c>
      <c r="K138" s="99"/>
    </row>
    <row r="139" spans="7:11" x14ac:dyDescent="0.25">
      <c r="G139" s="2"/>
      <c r="H139" s="2"/>
      <c r="I139" s="300"/>
      <c r="J139" s="88" t="s">
        <v>284</v>
      </c>
      <c r="K139" s="99"/>
    </row>
    <row r="140" spans="7:11" x14ac:dyDescent="0.25">
      <c r="G140" s="2"/>
      <c r="H140" s="2"/>
      <c r="I140" s="300"/>
      <c r="J140" s="293" t="s">
        <v>285</v>
      </c>
      <c r="K140" s="99"/>
    </row>
    <row r="141" spans="7:11" x14ac:dyDescent="0.25">
      <c r="G141" s="2"/>
      <c r="H141" s="2"/>
      <c r="I141" s="300"/>
      <c r="J141" s="88" t="s">
        <v>286</v>
      </c>
      <c r="K141" s="99"/>
    </row>
    <row r="142" spans="7:11" x14ac:dyDescent="0.25">
      <c r="G142" s="2"/>
      <c r="H142" s="2"/>
      <c r="I142" s="300"/>
      <c r="J142" s="298" t="s">
        <v>287</v>
      </c>
      <c r="K142" s="99"/>
    </row>
    <row r="143" spans="7:11" x14ac:dyDescent="0.25">
      <c r="G143" s="2"/>
      <c r="H143" s="2"/>
      <c r="I143" s="300"/>
      <c r="J143" s="88" t="s">
        <v>288</v>
      </c>
      <c r="K143" s="99"/>
    </row>
    <row r="144" spans="7:11" x14ac:dyDescent="0.25">
      <c r="G144" s="2"/>
      <c r="H144" s="2"/>
      <c r="I144" s="300"/>
      <c r="J144" s="305" t="s">
        <v>289</v>
      </c>
      <c r="K144" s="101"/>
    </row>
    <row r="145" spans="7:11" x14ac:dyDescent="0.25">
      <c r="G145" s="2"/>
      <c r="H145" s="2"/>
      <c r="I145" s="300"/>
      <c r="J145" s="305" t="s">
        <v>290</v>
      </c>
      <c r="K145" s="101"/>
    </row>
    <row r="146" spans="7:11" x14ac:dyDescent="0.25">
      <c r="G146" s="2"/>
      <c r="H146" s="2"/>
      <c r="I146" s="300"/>
      <c r="J146" s="305" t="s">
        <v>291</v>
      </c>
      <c r="K146" s="101"/>
    </row>
    <row r="147" spans="7:11" x14ac:dyDescent="0.25">
      <c r="G147" s="2"/>
      <c r="H147" s="2"/>
      <c r="I147" s="300"/>
      <c r="J147" s="305" t="s">
        <v>292</v>
      </c>
      <c r="K147" s="101"/>
    </row>
    <row r="148" spans="7:11" x14ac:dyDescent="0.25">
      <c r="G148" s="2"/>
      <c r="H148" s="2"/>
      <c r="I148" s="300"/>
      <c r="J148" s="305" t="s">
        <v>293</v>
      </c>
      <c r="K148" s="101"/>
    </row>
    <row r="149" spans="7:11" x14ac:dyDescent="0.25">
      <c r="G149" s="2"/>
      <c r="H149" s="2"/>
      <c r="I149" s="300"/>
      <c r="J149" s="305" t="s">
        <v>294</v>
      </c>
      <c r="K149" s="101"/>
    </row>
    <row r="150" spans="7:11" x14ac:dyDescent="0.25">
      <c r="G150" s="2"/>
      <c r="H150" s="2"/>
      <c r="I150" s="300"/>
      <c r="J150" s="293" t="s">
        <v>295</v>
      </c>
      <c r="K150" s="99"/>
    </row>
    <row r="151" spans="7:11" x14ac:dyDescent="0.25">
      <c r="G151" s="2"/>
      <c r="H151" s="2"/>
      <c r="I151" s="300"/>
      <c r="J151" s="293" t="s">
        <v>297</v>
      </c>
      <c r="K151" s="99"/>
    </row>
    <row r="152" spans="7:11" x14ac:dyDescent="0.25">
      <c r="G152" s="2"/>
      <c r="H152" s="2"/>
      <c r="I152" s="300"/>
      <c r="J152" s="89" t="s">
        <v>319</v>
      </c>
      <c r="K152" s="99"/>
    </row>
    <row r="153" spans="7:11" x14ac:dyDescent="0.25">
      <c r="G153" s="2"/>
      <c r="H153" s="2"/>
      <c r="I153" s="300"/>
      <c r="J153" s="293" t="s">
        <v>324</v>
      </c>
      <c r="K153" s="99"/>
    </row>
    <row r="154" spans="7:11" x14ac:dyDescent="0.25">
      <c r="G154" s="2"/>
      <c r="H154" s="2"/>
      <c r="I154" s="300"/>
      <c r="J154" s="301" t="s">
        <v>325</v>
      </c>
      <c r="K154" s="100"/>
    </row>
    <row r="155" spans="7:11" x14ac:dyDescent="0.25">
      <c r="G155" s="2"/>
      <c r="H155" s="2"/>
      <c r="I155" s="300"/>
      <c r="J155" s="302" t="s">
        <v>326</v>
      </c>
      <c r="K155" s="100"/>
    </row>
    <row r="156" spans="7:11" x14ac:dyDescent="0.25">
      <c r="G156" s="2"/>
      <c r="H156" s="2"/>
      <c r="I156" s="300"/>
      <c r="J156" s="293" t="s">
        <v>327</v>
      </c>
      <c r="K156" s="99"/>
    </row>
    <row r="157" spans="7:11" x14ac:dyDescent="0.25">
      <c r="G157" s="2"/>
      <c r="H157" s="2"/>
      <c r="I157" s="300"/>
      <c r="J157" s="88" t="s">
        <v>328</v>
      </c>
      <c r="K157" s="99"/>
    </row>
    <row r="158" spans="7:11" x14ac:dyDescent="0.25">
      <c r="G158" s="2"/>
      <c r="H158" s="2"/>
      <c r="I158" s="300"/>
      <c r="J158" s="293" t="s">
        <v>329</v>
      </c>
      <c r="K158" s="99"/>
    </row>
    <row r="159" spans="7:11" x14ac:dyDescent="0.25">
      <c r="G159" s="2"/>
      <c r="H159" s="2"/>
      <c r="I159" s="300"/>
      <c r="J159" s="306" t="s">
        <v>337</v>
      </c>
      <c r="K159" s="100"/>
    </row>
    <row r="160" spans="7:11" x14ac:dyDescent="0.25">
      <c r="G160" s="2"/>
      <c r="H160" s="2"/>
      <c r="I160" s="300"/>
      <c r="J160" s="293" t="s">
        <v>344</v>
      </c>
      <c r="K160" s="99"/>
    </row>
    <row r="161" spans="7:11" x14ac:dyDescent="0.25">
      <c r="G161" s="2"/>
      <c r="H161" s="2"/>
      <c r="I161" s="300"/>
      <c r="J161" s="293" t="s">
        <v>345</v>
      </c>
      <c r="K161" s="99"/>
    </row>
    <row r="162" spans="7:11" ht="25.5" x14ac:dyDescent="0.25">
      <c r="G162" s="2"/>
      <c r="H162" s="2"/>
      <c r="I162" s="300"/>
      <c r="J162" s="301" t="s">
        <v>364</v>
      </c>
      <c r="K162" s="100"/>
    </row>
    <row r="163" spans="7:11" ht="25.5" x14ac:dyDescent="0.25">
      <c r="G163" s="2"/>
      <c r="H163" s="2"/>
      <c r="I163" s="300"/>
      <c r="J163" s="302" t="s">
        <v>365</v>
      </c>
      <c r="K163" s="100"/>
    </row>
    <row r="164" spans="7:11" ht="25.5" x14ac:dyDescent="0.25">
      <c r="I164" s="94" t="s">
        <v>347</v>
      </c>
      <c r="J164" s="303" t="s">
        <v>367</v>
      </c>
      <c r="K164" s="100"/>
    </row>
    <row r="165" spans="7:11" ht="25.5" x14ac:dyDescent="0.25">
      <c r="I165" s="95" t="s">
        <v>350</v>
      </c>
      <c r="J165" s="302" t="s">
        <v>366</v>
      </c>
      <c r="K165" s="100"/>
    </row>
    <row r="166" spans="7:11" x14ac:dyDescent="0.25">
      <c r="I166" s="97" t="s">
        <v>351</v>
      </c>
    </row>
    <row r="167" spans="7:11" x14ac:dyDescent="0.25">
      <c r="J167" s="307" t="s">
        <v>348</v>
      </c>
      <c r="K167" s="309" t="s">
        <v>349</v>
      </c>
    </row>
    <row r="168" spans="7:11" x14ac:dyDescent="0.25">
      <c r="J168" s="96" t="s">
        <v>26</v>
      </c>
      <c r="K168" s="310"/>
    </row>
    <row r="169" spans="7:11" x14ac:dyDescent="0.25">
      <c r="J169" s="308" t="s">
        <v>180</v>
      </c>
      <c r="K169" s="311">
        <v>2</v>
      </c>
    </row>
  </sheetData>
  <mergeCells count="1">
    <mergeCell ref="T6:U6"/>
  </mergeCells>
  <printOptions verticalCentered="1"/>
  <pageMargins left="0.25" right="0.25" top="0.5" bottom="0.5" header="0.3" footer="0.3"/>
  <pageSetup scale="78" fitToHeight="2" orientation="landscape" horizontalDpi="90" verticalDpi="90" r:id="rId1"/>
  <headerFooter>
    <oddHeader>&amp;LState of NH, DHHS, DLTSS, BDS&amp;C&amp;A&amp;RBDS</oddHeader>
    <oddFooter xml:space="preserve">&amp;L&amp;F&amp;C&amp;P of &amp;N&amp;R&amp;D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zoomScale="90" zoomScaleNormal="90" zoomScaleSheetLayoutView="70" workbookViewId="0">
      <selection activeCell="J66" sqref="J66"/>
    </sheetView>
  </sheetViews>
  <sheetFormatPr defaultColWidth="24" defaultRowHeight="14.25" x14ac:dyDescent="0.2"/>
  <cols>
    <col min="1" max="1" width="45.42578125" style="164" customWidth="1"/>
    <col min="2" max="2" width="17" style="246" customWidth="1"/>
    <col min="3" max="3" width="22.42578125" style="164" customWidth="1"/>
    <col min="4" max="4" width="15" style="164" customWidth="1"/>
    <col min="5" max="5" width="14.42578125" style="242" customWidth="1"/>
    <col min="6" max="6" width="10" style="243" customWidth="1"/>
    <col min="7" max="7" width="11.28515625" style="244" customWidth="1"/>
    <col min="8" max="8" width="20.140625" style="164" customWidth="1"/>
    <col min="9" max="9" width="8.28515625" style="164" customWidth="1"/>
    <col min="10" max="10" width="15.7109375" style="164" customWidth="1"/>
    <col min="11" max="11" width="2.7109375" style="164" customWidth="1"/>
    <col min="12" max="12" width="12.140625" style="164" customWidth="1"/>
    <col min="13" max="13" width="17.5703125" style="164" customWidth="1"/>
    <col min="14" max="14" width="11.42578125" style="164" customWidth="1"/>
    <col min="15" max="16384" width="24" style="164"/>
  </cols>
  <sheetData>
    <row r="1" spans="1:15" ht="15" x14ac:dyDescent="0.25">
      <c r="A1" s="335">
        <f>'Total Budget'!B1</f>
        <v>0</v>
      </c>
    </row>
    <row r="2" spans="1:15" ht="15" x14ac:dyDescent="0.25">
      <c r="A2" s="220" t="str">
        <f>'Total Budget'!A2</f>
        <v>V3.1 07/20/2022</v>
      </c>
    </row>
    <row r="3" spans="1:15" ht="15" x14ac:dyDescent="0.25">
      <c r="A3" s="220"/>
    </row>
    <row r="4" spans="1:15" ht="15" x14ac:dyDescent="0.25">
      <c r="A4" s="220" t="s">
        <v>361</v>
      </c>
    </row>
    <row r="5" spans="1:15" ht="15" x14ac:dyDescent="0.25">
      <c r="A5" s="220"/>
    </row>
    <row r="6" spans="1:15" ht="15" x14ac:dyDescent="0.25">
      <c r="A6" s="212" t="s">
        <v>139</v>
      </c>
      <c r="B6" s="620">
        <f>'Total Budget'!B4:D4</f>
        <v>0</v>
      </c>
      <c r="C6" s="620"/>
      <c r="D6" s="620"/>
    </row>
    <row r="7" spans="1:15" ht="15" x14ac:dyDescent="0.25">
      <c r="A7" s="212" t="s">
        <v>66</v>
      </c>
      <c r="B7" s="620">
        <f>'Total Budget'!B5:D5</f>
        <v>0</v>
      </c>
      <c r="C7" s="620"/>
      <c r="D7" s="620"/>
    </row>
    <row r="8" spans="1:15" ht="15" x14ac:dyDescent="0.25">
      <c r="A8" s="213" t="s">
        <v>99</v>
      </c>
      <c r="B8" s="606">
        <f>'Total Budget'!B6:D6</f>
        <v>0</v>
      </c>
      <c r="C8" s="606"/>
      <c r="D8" s="606"/>
    </row>
    <row r="9" spans="1:15" ht="15" x14ac:dyDescent="0.25">
      <c r="A9" s="213" t="s">
        <v>100</v>
      </c>
      <c r="B9" s="621">
        <f>'Total Budget'!B7:D7</f>
        <v>0</v>
      </c>
      <c r="C9" s="621"/>
      <c r="D9" s="621"/>
    </row>
    <row r="10" spans="1:15" ht="15" x14ac:dyDescent="0.25">
      <c r="A10" s="214" t="s">
        <v>101</v>
      </c>
      <c r="B10" s="622">
        <f>'Total Budget'!B8:D8</f>
        <v>0</v>
      </c>
      <c r="C10" s="622"/>
      <c r="D10" s="622"/>
    </row>
    <row r="11" spans="1:15" ht="15" x14ac:dyDescent="0.25">
      <c r="A11" s="214" t="s">
        <v>160</v>
      </c>
      <c r="B11" s="616">
        <f>'Total Budget'!B10:D10</f>
        <v>0</v>
      </c>
      <c r="C11" s="616"/>
      <c r="D11" s="616"/>
      <c r="H11" s="171"/>
    </row>
    <row r="12" spans="1:15" ht="15" x14ac:dyDescent="0.25">
      <c r="A12" s="220" t="s">
        <v>115</v>
      </c>
    </row>
    <row r="13" spans="1:15" s="171" customFormat="1" ht="30.75" thickBot="1" x14ac:dyDescent="0.3">
      <c r="A13" s="432" t="s">
        <v>127</v>
      </c>
      <c r="B13" s="149"/>
      <c r="C13" s="247"/>
      <c r="D13" s="433"/>
      <c r="E13" s="433"/>
      <c r="F13" s="433"/>
      <c r="G13" s="433"/>
      <c r="H13" s="433"/>
      <c r="I13" s="434"/>
      <c r="J13" s="250"/>
    </row>
    <row r="14" spans="1:15" s="435" customFormat="1" ht="45" x14ac:dyDescent="0.25">
      <c r="A14" s="205" t="s">
        <v>68</v>
      </c>
      <c r="B14" s="546" t="s">
        <v>129</v>
      </c>
      <c r="C14" s="206" t="s">
        <v>51</v>
      </c>
      <c r="D14" s="623" t="s">
        <v>70</v>
      </c>
      <c r="E14" s="623"/>
      <c r="F14" s="624" t="s">
        <v>71</v>
      </c>
      <c r="G14" s="624"/>
      <c r="H14" s="625" t="s">
        <v>78</v>
      </c>
      <c r="I14" s="625"/>
      <c r="J14" s="626"/>
      <c r="L14" s="627" t="s">
        <v>148</v>
      </c>
      <c r="M14" s="628"/>
      <c r="N14" s="627" t="s">
        <v>150</v>
      </c>
      <c r="O14" s="628"/>
    </row>
    <row r="15" spans="1:15" ht="30" x14ac:dyDescent="0.25">
      <c r="A15" s="436" t="s">
        <v>73</v>
      </c>
      <c r="B15" s="45"/>
      <c r="C15" s="129" t="s">
        <v>51</v>
      </c>
      <c r="D15" s="548"/>
      <c r="E15" s="144"/>
      <c r="F15" s="45"/>
      <c r="G15" s="144"/>
      <c r="H15" s="18"/>
      <c r="I15" s="186" t="s">
        <v>74</v>
      </c>
      <c r="J15" s="145" t="s">
        <v>75</v>
      </c>
      <c r="L15" s="203" t="s">
        <v>156</v>
      </c>
      <c r="M15" s="204" t="s">
        <v>78</v>
      </c>
      <c r="N15" s="203" t="s">
        <v>156</v>
      </c>
      <c r="O15" s="204" t="s">
        <v>78</v>
      </c>
    </row>
    <row r="16" spans="1:15" x14ac:dyDescent="0.2">
      <c r="A16" s="57" t="s">
        <v>76</v>
      </c>
      <c r="B16" s="19"/>
      <c r="C16" s="20">
        <v>0</v>
      </c>
      <c r="D16" s="18"/>
      <c r="E16" s="21"/>
      <c r="F16" s="45"/>
      <c r="G16" s="21"/>
      <c r="H16" s="22">
        <f>C16*E16*G16</f>
        <v>0</v>
      </c>
      <c r="I16" s="23"/>
      <c r="J16" s="146">
        <f>I16*H16</f>
        <v>0</v>
      </c>
      <c r="L16" s="430"/>
      <c r="M16" s="199">
        <f>L16*(H16+J16)</f>
        <v>0</v>
      </c>
      <c r="N16" s="430"/>
      <c r="O16" s="199">
        <f>N16*(H16+J16)</f>
        <v>0</v>
      </c>
    </row>
    <row r="17" spans="1:15" x14ac:dyDescent="0.2">
      <c r="A17" s="57"/>
      <c r="B17" s="19"/>
      <c r="C17" s="20"/>
      <c r="D17" s="18"/>
      <c r="E17" s="21"/>
      <c r="F17" s="45"/>
      <c r="G17" s="21"/>
      <c r="H17" s="22">
        <f>C17*E17*G17</f>
        <v>0</v>
      </c>
      <c r="I17" s="23"/>
      <c r="J17" s="146">
        <f>I17*H17</f>
        <v>0</v>
      </c>
      <c r="L17" s="430"/>
      <c r="M17" s="199">
        <f>L17*(H17+J17)</f>
        <v>0</v>
      </c>
      <c r="N17" s="430"/>
      <c r="O17" s="199">
        <f>N17*(H17+J17)</f>
        <v>0</v>
      </c>
    </row>
    <row r="18" spans="1:15" x14ac:dyDescent="0.2">
      <c r="A18" s="57"/>
      <c r="B18" s="19"/>
      <c r="C18" s="20"/>
      <c r="D18" s="18"/>
      <c r="E18" s="21"/>
      <c r="F18" s="45"/>
      <c r="G18" s="21"/>
      <c r="H18" s="22">
        <f>C18*E18*G18</f>
        <v>0</v>
      </c>
      <c r="I18" s="23"/>
      <c r="J18" s="146">
        <f>I18*H18</f>
        <v>0</v>
      </c>
      <c r="L18" s="430"/>
      <c r="M18" s="199">
        <f>L18*(H18+J18)</f>
        <v>0</v>
      </c>
      <c r="N18" s="430"/>
      <c r="O18" s="199">
        <f>N18*(H18+J18)</f>
        <v>0</v>
      </c>
    </row>
    <row r="19" spans="1:15" x14ac:dyDescent="0.2">
      <c r="A19" s="147"/>
      <c r="B19" s="19"/>
      <c r="C19" s="20"/>
      <c r="D19" s="18"/>
      <c r="E19" s="21"/>
      <c r="F19" s="45"/>
      <c r="G19" s="21"/>
      <c r="H19" s="22">
        <f>C19*E19*G19</f>
        <v>0</v>
      </c>
      <c r="I19" s="23"/>
      <c r="J19" s="146">
        <f>I19*H19</f>
        <v>0</v>
      </c>
      <c r="L19" s="430"/>
      <c r="M19" s="199">
        <f>L19*(H19+J19)</f>
        <v>0</v>
      </c>
      <c r="N19" s="430"/>
      <c r="O19" s="199">
        <f>N19*(H19+J19)</f>
        <v>0</v>
      </c>
    </row>
    <row r="20" spans="1:15" x14ac:dyDescent="0.2">
      <c r="A20" s="147"/>
      <c r="B20" s="19"/>
      <c r="C20" s="20"/>
      <c r="D20" s="18"/>
      <c r="E20" s="21"/>
      <c r="F20" s="45"/>
      <c r="G20" s="21"/>
      <c r="H20" s="22">
        <f t="shared" ref="H20:H22" si="0">C20*E20*G20</f>
        <v>0</v>
      </c>
      <c r="I20" s="23"/>
      <c r="J20" s="146">
        <f t="shared" ref="J20:J22" si="1">I20*H20</f>
        <v>0</v>
      </c>
      <c r="L20" s="447"/>
      <c r="M20" s="199">
        <f t="shared" ref="M20:M22" si="2">L20*(H20+J20)</f>
        <v>0</v>
      </c>
      <c r="N20" s="447"/>
      <c r="O20" s="199">
        <f t="shared" ref="O20:O22" si="3">N20*(H20+J20)</f>
        <v>0</v>
      </c>
    </row>
    <row r="21" spans="1:15" x14ac:dyDescent="0.2">
      <c r="A21" s="147"/>
      <c r="B21" s="19"/>
      <c r="C21" s="20"/>
      <c r="D21" s="18"/>
      <c r="E21" s="21"/>
      <c r="F21" s="45"/>
      <c r="G21" s="21"/>
      <c r="H21" s="22">
        <f t="shared" si="0"/>
        <v>0</v>
      </c>
      <c r="I21" s="23"/>
      <c r="J21" s="146">
        <f t="shared" si="1"/>
        <v>0</v>
      </c>
      <c r="L21" s="447"/>
      <c r="M21" s="199">
        <f t="shared" si="2"/>
        <v>0</v>
      </c>
      <c r="N21" s="447"/>
      <c r="O21" s="199">
        <f t="shared" si="3"/>
        <v>0</v>
      </c>
    </row>
    <row r="22" spans="1:15" x14ac:dyDescent="0.2">
      <c r="A22" s="147"/>
      <c r="B22" s="19"/>
      <c r="C22" s="20"/>
      <c r="D22" s="18"/>
      <c r="E22" s="21"/>
      <c r="F22" s="45"/>
      <c r="G22" s="21"/>
      <c r="H22" s="22">
        <f t="shared" si="0"/>
        <v>0</v>
      </c>
      <c r="I22" s="23"/>
      <c r="J22" s="146">
        <f t="shared" si="1"/>
        <v>0</v>
      </c>
      <c r="L22" s="447"/>
      <c r="M22" s="199">
        <f t="shared" si="2"/>
        <v>0</v>
      </c>
      <c r="N22" s="447"/>
      <c r="O22" s="199">
        <f t="shared" si="3"/>
        <v>0</v>
      </c>
    </row>
    <row r="23" spans="1:15" ht="15" thickBot="1" x14ac:dyDescent="0.25">
      <c r="A23" s="147"/>
      <c r="B23" s="19"/>
      <c r="C23" s="20"/>
      <c r="D23" s="18"/>
      <c r="E23" s="21"/>
      <c r="F23" s="45"/>
      <c r="G23" s="21"/>
      <c r="H23" s="22">
        <f>C23*E23*G23</f>
        <v>0</v>
      </c>
      <c r="I23" s="23"/>
      <c r="J23" s="146">
        <f>I23*H23</f>
        <v>0</v>
      </c>
      <c r="L23" s="431"/>
      <c r="M23" s="199">
        <f>L23*(H23+J23)</f>
        <v>0</v>
      </c>
      <c r="N23" s="431"/>
      <c r="O23" s="199">
        <f>N23*(H23+J23)</f>
        <v>0</v>
      </c>
    </row>
    <row r="24" spans="1:15" ht="48" customHeight="1" thickBot="1" x14ac:dyDescent="0.6">
      <c r="A24" s="58" t="s">
        <v>78</v>
      </c>
      <c r="B24" s="59"/>
      <c r="C24" s="60"/>
      <c r="D24" s="61"/>
      <c r="E24" s="62"/>
      <c r="F24" s="63"/>
      <c r="G24" s="64"/>
      <c r="H24" s="65">
        <f>SUM(H16:H23)</f>
        <v>0</v>
      </c>
      <c r="I24" s="66"/>
      <c r="J24" s="54">
        <f>SUM(J16:J23)</f>
        <v>0</v>
      </c>
      <c r="L24" s="74" t="s">
        <v>154</v>
      </c>
      <c r="M24" s="571">
        <f>SUM(M16:M23)</f>
        <v>0</v>
      </c>
      <c r="N24" s="81" t="s">
        <v>155</v>
      </c>
      <c r="O24" s="572">
        <f>SUM(O16:O23)</f>
        <v>0</v>
      </c>
    </row>
    <row r="25" spans="1:15" ht="15" thickBot="1" x14ac:dyDescent="0.25">
      <c r="A25" s="148"/>
      <c r="B25" s="67"/>
      <c r="C25" s="148"/>
      <c r="D25" s="148"/>
      <c r="E25" s="68"/>
      <c r="F25" s="149"/>
      <c r="G25" s="150"/>
      <c r="H25" s="148"/>
      <c r="I25" s="148"/>
      <c r="J25" s="148"/>
    </row>
    <row r="26" spans="1:15" s="282" customFormat="1" ht="45" x14ac:dyDescent="0.25">
      <c r="A26" s="205" t="s">
        <v>68</v>
      </c>
      <c r="B26" s="546" t="s">
        <v>129</v>
      </c>
      <c r="C26" s="206" t="s">
        <v>51</v>
      </c>
      <c r="D26" s="623" t="s">
        <v>70</v>
      </c>
      <c r="E26" s="623"/>
      <c r="F26" s="624" t="s">
        <v>71</v>
      </c>
      <c r="G26" s="624"/>
      <c r="H26" s="625" t="s">
        <v>78</v>
      </c>
      <c r="I26" s="625"/>
      <c r="J26" s="626"/>
      <c r="L26" s="627" t="s">
        <v>148</v>
      </c>
      <c r="M26" s="628"/>
      <c r="N26" s="627" t="s">
        <v>150</v>
      </c>
      <c r="O26" s="628"/>
    </row>
    <row r="27" spans="1:15" ht="30" x14ac:dyDescent="0.25">
      <c r="A27" s="437" t="s">
        <v>128</v>
      </c>
      <c r="B27" s="130"/>
      <c r="C27" s="129" t="s">
        <v>51</v>
      </c>
      <c r="D27" s="151"/>
      <c r="E27" s="69"/>
      <c r="F27" s="548"/>
      <c r="G27" s="152"/>
      <c r="H27" s="151"/>
      <c r="I27" s="186" t="s">
        <v>74</v>
      </c>
      <c r="J27" s="145" t="s">
        <v>75</v>
      </c>
      <c r="L27" s="203" t="s">
        <v>156</v>
      </c>
      <c r="M27" s="204" t="s">
        <v>78</v>
      </c>
      <c r="N27" s="203" t="s">
        <v>156</v>
      </c>
      <c r="O27" s="204" t="s">
        <v>78</v>
      </c>
    </row>
    <row r="28" spans="1:15" x14ac:dyDescent="0.2">
      <c r="A28" s="153" t="s">
        <v>600</v>
      </c>
      <c r="B28" s="19"/>
      <c r="C28" s="46">
        <v>0</v>
      </c>
      <c r="D28" s="18"/>
      <c r="E28" s="499"/>
      <c r="F28" s="45"/>
      <c r="G28" s="21"/>
      <c r="H28" s="70">
        <f t="shared" ref="H28:H36" si="4">C28*E28*G28</f>
        <v>0</v>
      </c>
      <c r="I28" s="23"/>
      <c r="J28" s="146">
        <f t="shared" ref="J28:J36" si="5">I28*H28</f>
        <v>0</v>
      </c>
      <c r="L28" s="430"/>
      <c r="M28" s="199">
        <f>L28*(H28+J28)</f>
        <v>0</v>
      </c>
      <c r="N28" s="430"/>
      <c r="O28" s="199">
        <f>N28*(H28+J28)</f>
        <v>0</v>
      </c>
    </row>
    <row r="29" spans="1:15" x14ac:dyDescent="0.2">
      <c r="A29" s="153"/>
      <c r="B29" s="19"/>
      <c r="C29" s="46"/>
      <c r="D29" s="18"/>
      <c r="E29" s="499"/>
      <c r="F29" s="45"/>
      <c r="G29" s="21"/>
      <c r="H29" s="22">
        <f t="shared" si="4"/>
        <v>0</v>
      </c>
      <c r="I29" s="23"/>
      <c r="J29" s="146">
        <f t="shared" si="5"/>
        <v>0</v>
      </c>
      <c r="L29" s="430"/>
      <c r="M29" s="199">
        <f>L29*(H29+J29)</f>
        <v>0</v>
      </c>
      <c r="N29" s="430"/>
      <c r="O29" s="199">
        <f>N29*(H29+J29)</f>
        <v>0</v>
      </c>
    </row>
    <row r="30" spans="1:15" x14ac:dyDescent="0.2">
      <c r="A30" s="153"/>
      <c r="B30" s="19"/>
      <c r="C30" s="46"/>
      <c r="D30" s="18"/>
      <c r="E30" s="499"/>
      <c r="F30" s="45"/>
      <c r="G30" s="21"/>
      <c r="H30" s="22">
        <f t="shared" si="4"/>
        <v>0</v>
      </c>
      <c r="I30" s="23"/>
      <c r="J30" s="146">
        <f t="shared" si="5"/>
        <v>0</v>
      </c>
      <c r="L30" s="430"/>
      <c r="M30" s="199">
        <f>L30*(H30+J30)</f>
        <v>0</v>
      </c>
      <c r="N30" s="430"/>
      <c r="O30" s="199">
        <f>N30*(H30+J30)</f>
        <v>0</v>
      </c>
    </row>
    <row r="31" spans="1:15" x14ac:dyDescent="0.2">
      <c r="A31" s="153"/>
      <c r="B31" s="19"/>
      <c r="C31" s="46"/>
      <c r="D31" s="18"/>
      <c r="E31" s="499"/>
      <c r="F31" s="45"/>
      <c r="G31" s="21"/>
      <c r="H31" s="22">
        <f t="shared" si="4"/>
        <v>0</v>
      </c>
      <c r="I31" s="23"/>
      <c r="J31" s="146">
        <f t="shared" si="5"/>
        <v>0</v>
      </c>
      <c r="L31" s="430"/>
      <c r="M31" s="199">
        <f t="shared" ref="M31:M34" si="6">L31*(H31+J31)</f>
        <v>0</v>
      </c>
      <c r="N31" s="430"/>
      <c r="O31" s="199">
        <f t="shared" ref="O31:O34" si="7">N31*(H31+J31)</f>
        <v>0</v>
      </c>
    </row>
    <row r="32" spans="1:15" x14ac:dyDescent="0.2">
      <c r="A32" s="153"/>
      <c r="B32" s="19"/>
      <c r="C32" s="46"/>
      <c r="D32" s="18"/>
      <c r="E32" s="499"/>
      <c r="F32" s="45"/>
      <c r="G32" s="21"/>
      <c r="H32" s="22">
        <f t="shared" si="4"/>
        <v>0</v>
      </c>
      <c r="I32" s="23"/>
      <c r="J32" s="146">
        <f t="shared" si="5"/>
        <v>0</v>
      </c>
      <c r="L32" s="430"/>
      <c r="M32" s="199">
        <f t="shared" si="6"/>
        <v>0</v>
      </c>
      <c r="N32" s="430"/>
      <c r="O32" s="199">
        <f t="shared" si="7"/>
        <v>0</v>
      </c>
    </row>
    <row r="33" spans="1:15" x14ac:dyDescent="0.2">
      <c r="A33" s="153"/>
      <c r="B33" s="19"/>
      <c r="C33" s="46"/>
      <c r="D33" s="18"/>
      <c r="E33" s="499"/>
      <c r="F33" s="45"/>
      <c r="G33" s="21"/>
      <c r="H33" s="22">
        <f t="shared" si="4"/>
        <v>0</v>
      </c>
      <c r="I33" s="23"/>
      <c r="J33" s="146">
        <f t="shared" si="5"/>
        <v>0</v>
      </c>
      <c r="L33" s="430"/>
      <c r="M33" s="199">
        <f t="shared" si="6"/>
        <v>0</v>
      </c>
      <c r="N33" s="430"/>
      <c r="O33" s="199">
        <f t="shared" si="7"/>
        <v>0</v>
      </c>
    </row>
    <row r="34" spans="1:15" x14ac:dyDescent="0.2">
      <c r="A34" s="153"/>
      <c r="B34" s="19"/>
      <c r="C34" s="46"/>
      <c r="D34" s="18"/>
      <c r="E34" s="499"/>
      <c r="F34" s="45"/>
      <c r="G34" s="21"/>
      <c r="H34" s="22">
        <f t="shared" si="4"/>
        <v>0</v>
      </c>
      <c r="I34" s="23"/>
      <c r="J34" s="146">
        <f t="shared" si="5"/>
        <v>0</v>
      </c>
      <c r="L34" s="430"/>
      <c r="M34" s="199">
        <f t="shared" si="6"/>
        <v>0</v>
      </c>
      <c r="N34" s="430"/>
      <c r="O34" s="199">
        <f t="shared" si="7"/>
        <v>0</v>
      </c>
    </row>
    <row r="35" spans="1:15" x14ac:dyDescent="0.2">
      <c r="A35" s="57"/>
      <c r="B35" s="19"/>
      <c r="C35" s="46"/>
      <c r="D35" s="18"/>
      <c r="E35" s="499"/>
      <c r="F35" s="45"/>
      <c r="G35" s="21"/>
      <c r="H35" s="22">
        <f t="shared" si="4"/>
        <v>0</v>
      </c>
      <c r="I35" s="23"/>
      <c r="J35" s="146">
        <f t="shared" si="5"/>
        <v>0</v>
      </c>
      <c r="L35" s="430"/>
      <c r="M35" s="199">
        <f>L35*(H35+J35)</f>
        <v>0</v>
      </c>
      <c r="N35" s="430"/>
      <c r="O35" s="199">
        <f>N35*(H35+J35)</f>
        <v>0</v>
      </c>
    </row>
    <row r="36" spans="1:15" ht="15" thickBot="1" x14ac:dyDescent="0.25">
      <c r="A36" s="57"/>
      <c r="B36" s="19"/>
      <c r="C36" s="46"/>
      <c r="D36" s="18"/>
      <c r="E36" s="499"/>
      <c r="F36" s="45"/>
      <c r="G36" s="21"/>
      <c r="H36" s="22">
        <f t="shared" si="4"/>
        <v>0</v>
      </c>
      <c r="I36" s="23"/>
      <c r="J36" s="146">
        <f t="shared" si="5"/>
        <v>0</v>
      </c>
      <c r="L36" s="431"/>
      <c r="M36" s="199">
        <f>L36*(H36+J36)</f>
        <v>0</v>
      </c>
      <c r="N36" s="431"/>
      <c r="O36" s="200">
        <f>N36*(H36+J36)</f>
        <v>0</v>
      </c>
    </row>
    <row r="37" spans="1:15" ht="30.75" thickBot="1" x14ac:dyDescent="0.3">
      <c r="A37" s="58" t="s">
        <v>78</v>
      </c>
      <c r="B37" s="59"/>
      <c r="C37" s="60"/>
      <c r="D37" s="61"/>
      <c r="E37" s="62"/>
      <c r="F37" s="63"/>
      <c r="G37" s="64"/>
      <c r="H37" s="135">
        <f>SUM(H28:H36)</f>
        <v>0</v>
      </c>
      <c r="I37" s="61"/>
      <c r="J37" s="54">
        <f>SUM(J28:J36)</f>
        <v>0</v>
      </c>
      <c r="L37" s="74" t="s">
        <v>154</v>
      </c>
      <c r="M37" s="571">
        <f>SUM(M28:M36)</f>
        <v>0</v>
      </c>
      <c r="N37" s="81" t="s">
        <v>155</v>
      </c>
      <c r="O37" s="572">
        <f>SUM(O28:O36)</f>
        <v>0</v>
      </c>
    </row>
    <row r="38" spans="1:15" ht="15" thickBot="1" x14ac:dyDescent="0.25"/>
    <row r="39" spans="1:15" ht="45" x14ac:dyDescent="0.25">
      <c r="A39" s="205" t="s">
        <v>68</v>
      </c>
      <c r="B39" s="546" t="s">
        <v>129</v>
      </c>
      <c r="C39" s="206" t="s">
        <v>51</v>
      </c>
      <c r="D39" s="623" t="s">
        <v>70</v>
      </c>
      <c r="E39" s="623"/>
      <c r="F39" s="624" t="s">
        <v>71</v>
      </c>
      <c r="G39" s="624"/>
      <c r="H39" s="547" t="s">
        <v>78</v>
      </c>
      <c r="I39" s="154"/>
      <c r="J39" s="154"/>
      <c r="L39" s="627" t="s">
        <v>148</v>
      </c>
      <c r="M39" s="628"/>
      <c r="N39" s="627" t="s">
        <v>150</v>
      </c>
      <c r="O39" s="628"/>
    </row>
    <row r="40" spans="1:15" s="282" customFormat="1" ht="69.75" customHeight="1" x14ac:dyDescent="0.25">
      <c r="A40" s="436" t="s">
        <v>131</v>
      </c>
      <c r="B40" s="155"/>
      <c r="C40" s="629"/>
      <c r="D40" s="629"/>
      <c r="E40" s="629"/>
      <c r="F40" s="629"/>
      <c r="G40" s="629"/>
      <c r="H40" s="630"/>
      <c r="I40" s="164"/>
      <c r="J40" s="164"/>
      <c r="L40" s="203" t="s">
        <v>156</v>
      </c>
      <c r="M40" s="204" t="s">
        <v>78</v>
      </c>
      <c r="N40" s="203" t="s">
        <v>156</v>
      </c>
      <c r="O40" s="204" t="s">
        <v>78</v>
      </c>
    </row>
    <row r="41" spans="1:15" x14ac:dyDescent="0.2">
      <c r="A41" s="156"/>
      <c r="B41" s="19"/>
      <c r="C41" s="50">
        <v>0</v>
      </c>
      <c r="D41" s="18"/>
      <c r="E41" s="500"/>
      <c r="F41" s="45"/>
      <c r="G41" s="37"/>
      <c r="H41" s="136">
        <f>C41*E41*G41</f>
        <v>0</v>
      </c>
      <c r="L41" s="430"/>
      <c r="M41" s="199">
        <f>L41*H41</f>
        <v>0</v>
      </c>
      <c r="N41" s="430"/>
      <c r="O41" s="199">
        <f>N41*H41</f>
        <v>0</v>
      </c>
    </row>
    <row r="42" spans="1:15" x14ac:dyDescent="0.2">
      <c r="A42" s="57"/>
      <c r="B42" s="19"/>
      <c r="C42" s="37"/>
      <c r="D42" s="18"/>
      <c r="E42" s="500"/>
      <c r="F42" s="45"/>
      <c r="G42" s="37"/>
      <c r="H42" s="137">
        <f>C42*E42*G42</f>
        <v>0</v>
      </c>
      <c r="L42" s="430"/>
      <c r="M42" s="199">
        <f>L42*H42</f>
        <v>0</v>
      </c>
      <c r="N42" s="430"/>
      <c r="O42" s="199">
        <f>N42*H42</f>
        <v>0</v>
      </c>
    </row>
    <row r="43" spans="1:15" x14ac:dyDescent="0.2">
      <c r="A43" s="57"/>
      <c r="B43" s="19"/>
      <c r="C43" s="37"/>
      <c r="D43" s="18"/>
      <c r="E43" s="500"/>
      <c r="F43" s="45"/>
      <c r="G43" s="37"/>
      <c r="H43" s="137">
        <f>C43*E43*G43</f>
        <v>0</v>
      </c>
      <c r="L43" s="430"/>
      <c r="M43" s="199">
        <f>L43*H43</f>
        <v>0</v>
      </c>
      <c r="N43" s="430"/>
      <c r="O43" s="199">
        <f>N43*H43</f>
        <v>0</v>
      </c>
    </row>
    <row r="44" spans="1:15" x14ac:dyDescent="0.2">
      <c r="A44" s="57"/>
      <c r="B44" s="19"/>
      <c r="C44" s="37"/>
      <c r="D44" s="18"/>
      <c r="E44" s="500"/>
      <c r="F44" s="45"/>
      <c r="G44" s="37"/>
      <c r="H44" s="137">
        <f>C44*E44*G44</f>
        <v>0</v>
      </c>
      <c r="L44" s="430"/>
      <c r="M44" s="199">
        <f>L44*H44</f>
        <v>0</v>
      </c>
      <c r="N44" s="430"/>
      <c r="O44" s="199">
        <f>N44*H44</f>
        <v>0</v>
      </c>
    </row>
    <row r="45" spans="1:15" ht="15" thickBot="1" x14ac:dyDescent="0.25">
      <c r="A45" s="57"/>
      <c r="B45" s="19"/>
      <c r="C45" s="20"/>
      <c r="D45" s="18"/>
      <c r="E45" s="499"/>
      <c r="F45" s="45"/>
      <c r="G45" s="21"/>
      <c r="H45" s="137">
        <f>C45*E45*G45</f>
        <v>0</v>
      </c>
      <c r="L45" s="431"/>
      <c r="M45" s="199">
        <f>L45*H45</f>
        <v>0</v>
      </c>
      <c r="N45" s="75"/>
      <c r="O45" s="200">
        <f>N45*H45</f>
        <v>0</v>
      </c>
    </row>
    <row r="46" spans="1:15" ht="30.75" thickBot="1" x14ac:dyDescent="0.3">
      <c r="A46" s="162" t="s">
        <v>78</v>
      </c>
      <c r="B46" s="641"/>
      <c r="C46" s="641"/>
      <c r="D46" s="641"/>
      <c r="E46" s="641"/>
      <c r="F46" s="641"/>
      <c r="G46" s="641"/>
      <c r="H46" s="138">
        <f>SUM(H41:H45)</f>
        <v>0</v>
      </c>
      <c r="L46" s="74" t="s">
        <v>154</v>
      </c>
      <c r="M46" s="571">
        <f>SUM(M41:M45)</f>
        <v>0</v>
      </c>
      <c r="N46" s="81" t="s">
        <v>155</v>
      </c>
      <c r="O46" s="572">
        <f>SUM(O41:O45)</f>
        <v>0</v>
      </c>
    </row>
    <row r="47" spans="1:15" ht="16.5" thickTop="1" thickBot="1" x14ac:dyDescent="0.3">
      <c r="A47" s="163"/>
      <c r="B47" s="133"/>
      <c r="C47" s="133"/>
      <c r="D47" s="133"/>
      <c r="E47" s="133"/>
      <c r="F47" s="133"/>
      <c r="G47" s="133"/>
      <c r="H47" s="134"/>
      <c r="L47" s="74"/>
      <c r="M47" s="77"/>
      <c r="N47" s="76"/>
      <c r="O47" s="78"/>
    </row>
    <row r="48" spans="1:15" ht="45.75" thickBot="1" x14ac:dyDescent="0.3">
      <c r="A48" s="205" t="s">
        <v>68</v>
      </c>
      <c r="B48" s="546" t="s">
        <v>129</v>
      </c>
      <c r="C48" s="206" t="s">
        <v>51</v>
      </c>
      <c r="D48" s="623" t="s">
        <v>70</v>
      </c>
      <c r="E48" s="623"/>
      <c r="F48" s="624" t="s">
        <v>71</v>
      </c>
      <c r="G48" s="624"/>
      <c r="H48" s="547" t="s">
        <v>78</v>
      </c>
      <c r="L48" s="627" t="s">
        <v>148</v>
      </c>
      <c r="M48" s="628"/>
      <c r="N48" s="627" t="s">
        <v>150</v>
      </c>
      <c r="O48" s="628"/>
    </row>
    <row r="49" spans="1:15" ht="30.75" thickBot="1" x14ac:dyDescent="0.3">
      <c r="A49" s="439" t="s">
        <v>132</v>
      </c>
      <c r="B49" s="551"/>
      <c r="C49" s="218"/>
      <c r="D49" s="642"/>
      <c r="E49" s="642"/>
      <c r="F49" s="643"/>
      <c r="G49" s="643"/>
      <c r="H49" s="219"/>
      <c r="L49" s="203" t="s">
        <v>156</v>
      </c>
      <c r="M49" s="204" t="s">
        <v>78</v>
      </c>
      <c r="N49" s="203" t="s">
        <v>156</v>
      </c>
      <c r="O49" s="204" t="s">
        <v>78</v>
      </c>
    </row>
    <row r="50" spans="1:15" x14ac:dyDescent="0.2">
      <c r="A50" s="159" t="s">
        <v>130</v>
      </c>
      <c r="B50" s="19"/>
      <c r="C50" s="41">
        <v>0</v>
      </c>
      <c r="D50" s="440"/>
      <c r="E50" s="501"/>
      <c r="F50" s="441"/>
      <c r="G50" s="42"/>
      <c r="H50" s="139">
        <f>C50*E50*G50</f>
        <v>0</v>
      </c>
      <c r="L50" s="430"/>
      <c r="M50" s="199">
        <f>L50*H50</f>
        <v>0</v>
      </c>
      <c r="N50" s="430"/>
      <c r="O50" s="199">
        <f>N50*H50</f>
        <v>0</v>
      </c>
    </row>
    <row r="51" spans="1:15" x14ac:dyDescent="0.2">
      <c r="A51" s="57"/>
      <c r="B51" s="19"/>
      <c r="C51" s="20"/>
      <c r="D51" s="18"/>
      <c r="E51" s="499"/>
      <c r="F51" s="45"/>
      <c r="G51" s="21"/>
      <c r="H51" s="137">
        <f>C51*E51*G51</f>
        <v>0</v>
      </c>
      <c r="L51" s="430"/>
      <c r="M51" s="199">
        <f>L51*H51</f>
        <v>0</v>
      </c>
      <c r="N51" s="430"/>
      <c r="O51" s="199">
        <f>N51*H51</f>
        <v>0</v>
      </c>
    </row>
    <row r="52" spans="1:15" x14ac:dyDescent="0.2">
      <c r="A52" s="57"/>
      <c r="B52" s="19"/>
      <c r="C52" s="20"/>
      <c r="D52" s="18"/>
      <c r="E52" s="499"/>
      <c r="F52" s="45"/>
      <c r="G52" s="21"/>
      <c r="H52" s="137">
        <f>C52*E52*G52</f>
        <v>0</v>
      </c>
      <c r="L52" s="430"/>
      <c r="M52" s="199">
        <f>L52*H52</f>
        <v>0</v>
      </c>
      <c r="N52" s="430"/>
      <c r="O52" s="199">
        <f>N52*H52</f>
        <v>0</v>
      </c>
    </row>
    <row r="53" spans="1:15" x14ac:dyDescent="0.2">
      <c r="A53" s="57"/>
      <c r="B53" s="19"/>
      <c r="C53" s="20"/>
      <c r="D53" s="18"/>
      <c r="E53" s="499"/>
      <c r="F53" s="45"/>
      <c r="G53" s="21"/>
      <c r="H53" s="137">
        <f>C53*E53*G53</f>
        <v>0</v>
      </c>
      <c r="L53" s="430"/>
      <c r="M53" s="199">
        <f>L53*H53</f>
        <v>0</v>
      </c>
      <c r="N53" s="430"/>
      <c r="O53" s="199">
        <f>N53*H53</f>
        <v>0</v>
      </c>
    </row>
    <row r="54" spans="1:15" ht="15" thickBot="1" x14ac:dyDescent="0.25">
      <c r="A54" s="448"/>
      <c r="B54" s="19"/>
      <c r="C54" s="20"/>
      <c r="D54" s="18"/>
      <c r="E54" s="499"/>
      <c r="F54" s="45"/>
      <c r="G54" s="21"/>
      <c r="H54" s="137">
        <f>C54*E54*G54</f>
        <v>0</v>
      </c>
      <c r="L54" s="431"/>
      <c r="M54" s="199">
        <f>L54*H54</f>
        <v>0</v>
      </c>
      <c r="N54" s="431"/>
      <c r="O54" s="200">
        <f>N54*H54</f>
        <v>0</v>
      </c>
    </row>
    <row r="55" spans="1:15" ht="30.75" thickBot="1" x14ac:dyDescent="0.3">
      <c r="A55" s="160" t="s">
        <v>78</v>
      </c>
      <c r="B55" s="632"/>
      <c r="C55" s="632"/>
      <c r="D55" s="632"/>
      <c r="E55" s="632"/>
      <c r="F55" s="632"/>
      <c r="G55" s="632"/>
      <c r="H55" s="146">
        <f>SUM(H50:H54)</f>
        <v>0</v>
      </c>
      <c r="L55" s="74" t="s">
        <v>154</v>
      </c>
      <c r="M55" s="571">
        <f>SUM(M50:M54)</f>
        <v>0</v>
      </c>
      <c r="N55" s="81" t="s">
        <v>155</v>
      </c>
      <c r="O55" s="572">
        <f>SUM(O50:O54)</f>
        <v>0</v>
      </c>
    </row>
    <row r="56" spans="1:15" ht="15" thickTop="1" x14ac:dyDescent="0.2">
      <c r="A56" s="148"/>
      <c r="B56" s="28"/>
      <c r="C56" s="28"/>
      <c r="D56" s="28"/>
      <c r="E56" s="28"/>
      <c r="F56" s="28"/>
      <c r="G56" s="28"/>
      <c r="H56" s="161"/>
    </row>
    <row r="57" spans="1:15" ht="15" x14ac:dyDescent="0.25">
      <c r="A57" s="148"/>
      <c r="B57" s="28"/>
      <c r="C57" s="28"/>
      <c r="D57" s="28"/>
      <c r="E57" s="28"/>
      <c r="F57" s="28"/>
      <c r="G57" s="288" t="s">
        <v>360</v>
      </c>
      <c r="H57" s="570">
        <f>H24+J24+H37+J37+H46+H55</f>
        <v>0</v>
      </c>
    </row>
    <row r="58" spans="1:15" ht="15.75" thickBot="1" x14ac:dyDescent="0.3">
      <c r="A58" s="148"/>
      <c r="B58" s="28"/>
      <c r="C58" s="28"/>
      <c r="D58" s="28"/>
      <c r="E58" s="28"/>
      <c r="F58" s="28"/>
      <c r="G58" s="288"/>
      <c r="H58" s="71"/>
    </row>
    <row r="59" spans="1:15" ht="15.75" thickBot="1" x14ac:dyDescent="0.3">
      <c r="A59" s="148"/>
      <c r="B59" s="28"/>
      <c r="C59" s="28"/>
      <c r="D59" s="28"/>
      <c r="E59" s="28"/>
      <c r="F59" s="28"/>
      <c r="G59" s="288"/>
      <c r="H59" s="71"/>
      <c r="L59" s="627" t="s">
        <v>148</v>
      </c>
      <c r="M59" s="628"/>
      <c r="N59" s="627" t="s">
        <v>150</v>
      </c>
      <c r="O59" s="628"/>
    </row>
    <row r="60" spans="1:15" ht="30.75" thickBot="1" x14ac:dyDescent="0.3">
      <c r="A60" s="442" t="s">
        <v>170</v>
      </c>
      <c r="B60" s="443" t="s">
        <v>78</v>
      </c>
      <c r="C60" s="28"/>
      <c r="D60" s="28"/>
      <c r="E60" s="28"/>
      <c r="F60" s="28"/>
      <c r="G60" s="288"/>
      <c r="H60" s="71"/>
      <c r="L60" s="79" t="s">
        <v>156</v>
      </c>
      <c r="M60" s="73" t="s">
        <v>78</v>
      </c>
      <c r="N60" s="79" t="s">
        <v>156</v>
      </c>
      <c r="O60" s="73" t="s">
        <v>78</v>
      </c>
    </row>
    <row r="61" spans="1:15" ht="15" x14ac:dyDescent="0.25">
      <c r="A61" s="127" t="s">
        <v>172</v>
      </c>
      <c r="B61" s="449"/>
      <c r="C61" s="444"/>
      <c r="D61" s="28"/>
      <c r="E61" s="28"/>
      <c r="F61" s="28"/>
      <c r="G61" s="288"/>
      <c r="H61" s="71"/>
      <c r="L61" s="430"/>
      <c r="M61" s="195">
        <f t="shared" ref="M61:M71" si="8">L61*B61</f>
        <v>0</v>
      </c>
      <c r="N61" s="430"/>
      <c r="O61" s="195">
        <f t="shared" ref="O61:O71" si="9">N61*B61</f>
        <v>0</v>
      </c>
    </row>
    <row r="62" spans="1:15" ht="15" x14ac:dyDescent="0.25">
      <c r="A62" s="128" t="s">
        <v>161</v>
      </c>
      <c r="B62" s="449"/>
      <c r="C62" s="444"/>
      <c r="D62" s="28"/>
      <c r="E62" s="28"/>
      <c r="F62" s="28"/>
      <c r="G62" s="288"/>
      <c r="H62" s="71"/>
      <c r="L62" s="430"/>
      <c r="M62" s="195">
        <f t="shared" si="8"/>
        <v>0</v>
      </c>
      <c r="N62" s="430"/>
      <c r="O62" s="195">
        <f t="shared" si="9"/>
        <v>0</v>
      </c>
    </row>
    <row r="63" spans="1:15" ht="15" x14ac:dyDescent="0.25">
      <c r="A63" s="128" t="s">
        <v>162</v>
      </c>
      <c r="B63" s="449"/>
      <c r="C63" s="444"/>
      <c r="D63" s="28"/>
      <c r="E63" s="28"/>
      <c r="F63" s="28"/>
      <c r="G63" s="288"/>
      <c r="H63" s="71"/>
      <c r="L63" s="430"/>
      <c r="M63" s="195">
        <f t="shared" si="8"/>
        <v>0</v>
      </c>
      <c r="N63" s="430"/>
      <c r="O63" s="195">
        <f t="shared" si="9"/>
        <v>0</v>
      </c>
    </row>
    <row r="64" spans="1:15" ht="15" x14ac:dyDescent="0.25">
      <c r="A64" s="128" t="s">
        <v>163</v>
      </c>
      <c r="B64" s="449"/>
      <c r="C64" s="444"/>
      <c r="D64" s="28"/>
      <c r="E64" s="28"/>
      <c r="F64" s="28"/>
      <c r="G64" s="288"/>
      <c r="H64" s="71"/>
      <c r="L64" s="430"/>
      <c r="M64" s="195">
        <f t="shared" si="8"/>
        <v>0</v>
      </c>
      <c r="N64" s="430"/>
      <c r="O64" s="195">
        <f t="shared" si="9"/>
        <v>0</v>
      </c>
    </row>
    <row r="65" spans="1:15" ht="15" x14ac:dyDescent="0.25">
      <c r="A65" s="128" t="s">
        <v>164</v>
      </c>
      <c r="B65" s="449"/>
      <c r="C65" s="444"/>
      <c r="D65" s="28"/>
      <c r="E65" s="28"/>
      <c r="F65" s="28"/>
      <c r="G65" s="288"/>
      <c r="H65" s="71"/>
      <c r="L65" s="430"/>
      <c r="M65" s="195">
        <f t="shared" si="8"/>
        <v>0</v>
      </c>
      <c r="N65" s="430"/>
      <c r="O65" s="195">
        <f t="shared" si="9"/>
        <v>0</v>
      </c>
    </row>
    <row r="66" spans="1:15" ht="15" x14ac:dyDescent="0.25">
      <c r="A66" s="128" t="s">
        <v>165</v>
      </c>
      <c r="B66" s="449"/>
      <c r="C66" s="444"/>
      <c r="D66" s="28"/>
      <c r="E66" s="28"/>
      <c r="F66" s="28"/>
      <c r="G66" s="288"/>
      <c r="H66" s="71"/>
      <c r="L66" s="430"/>
      <c r="M66" s="195">
        <f t="shared" si="8"/>
        <v>0</v>
      </c>
      <c r="N66" s="430"/>
      <c r="O66" s="195">
        <f t="shared" si="9"/>
        <v>0</v>
      </c>
    </row>
    <row r="67" spans="1:15" ht="15" x14ac:dyDescent="0.25">
      <c r="A67" s="128" t="s">
        <v>166</v>
      </c>
      <c r="B67" s="449"/>
      <c r="C67" s="444"/>
      <c r="D67" s="28"/>
      <c r="E67" s="28"/>
      <c r="F67" s="28"/>
      <c r="G67" s="288"/>
      <c r="H67" s="71"/>
      <c r="L67" s="430"/>
      <c r="M67" s="195">
        <f t="shared" si="8"/>
        <v>0</v>
      </c>
      <c r="N67" s="430"/>
      <c r="O67" s="195">
        <f t="shared" si="9"/>
        <v>0</v>
      </c>
    </row>
    <row r="68" spans="1:15" ht="15" x14ac:dyDescent="0.25">
      <c r="A68" s="164" t="s">
        <v>167</v>
      </c>
      <c r="B68" s="449"/>
      <c r="C68" s="444"/>
      <c r="D68" s="28"/>
      <c r="E68" s="28"/>
      <c r="F68" s="28"/>
      <c r="G68" s="288"/>
      <c r="H68" s="71"/>
      <c r="L68" s="430"/>
      <c r="M68" s="195">
        <f t="shared" si="8"/>
        <v>0</v>
      </c>
      <c r="N68" s="430"/>
      <c r="O68" s="195">
        <f t="shared" si="9"/>
        <v>0</v>
      </c>
    </row>
    <row r="69" spans="1:15" ht="15" x14ac:dyDescent="0.25">
      <c r="A69" s="445" t="s">
        <v>168</v>
      </c>
      <c r="B69" s="449"/>
      <c r="C69" s="444"/>
      <c r="D69" s="28"/>
      <c r="E69" s="28"/>
      <c r="F69" s="28"/>
      <c r="G69" s="288"/>
      <c r="H69" s="71"/>
      <c r="L69" s="430"/>
      <c r="M69" s="195">
        <f t="shared" si="8"/>
        <v>0</v>
      </c>
      <c r="N69" s="430"/>
      <c r="O69" s="195">
        <f t="shared" si="9"/>
        <v>0</v>
      </c>
    </row>
    <row r="70" spans="1:15" ht="15" x14ac:dyDescent="0.25">
      <c r="A70" s="445" t="s">
        <v>169</v>
      </c>
      <c r="B70" s="449"/>
      <c r="C70" s="444"/>
      <c r="D70" s="28"/>
      <c r="E70" s="28"/>
      <c r="F70" s="28"/>
      <c r="G70" s="288"/>
      <c r="H70" s="71"/>
      <c r="L70" s="430"/>
      <c r="M70" s="195">
        <f t="shared" si="8"/>
        <v>0</v>
      </c>
      <c r="N70" s="430"/>
      <c r="O70" s="195">
        <f t="shared" si="9"/>
        <v>0</v>
      </c>
    </row>
    <row r="71" spans="1:15" ht="15" x14ac:dyDescent="0.25">
      <c r="A71" s="124" t="s">
        <v>591</v>
      </c>
      <c r="B71" s="449"/>
      <c r="C71" s="444"/>
      <c r="D71" s="28"/>
      <c r="E71" s="28"/>
      <c r="F71" s="28"/>
      <c r="G71" s="446"/>
      <c r="H71" s="71"/>
      <c r="L71" s="430"/>
      <c r="M71" s="195">
        <f t="shared" si="8"/>
        <v>0</v>
      </c>
      <c r="N71" s="430"/>
      <c r="O71" s="195">
        <f t="shared" si="9"/>
        <v>0</v>
      </c>
    </row>
    <row r="72" spans="1:15" ht="15" x14ac:dyDescent="0.25">
      <c r="A72" s="124" t="s">
        <v>592</v>
      </c>
      <c r="B72" s="449"/>
      <c r="C72" s="444"/>
      <c r="D72" s="28"/>
      <c r="E72" s="28"/>
      <c r="F72" s="28"/>
      <c r="G72" s="446"/>
      <c r="H72" s="71"/>
      <c r="L72" s="430"/>
      <c r="M72" s="195">
        <f>L72*B72</f>
        <v>0</v>
      </c>
      <c r="N72" s="430"/>
      <c r="O72" s="195">
        <f>N72*B72</f>
        <v>0</v>
      </c>
    </row>
    <row r="73" spans="1:15" ht="15.75" thickBot="1" x14ac:dyDescent="0.3">
      <c r="A73" s="124" t="s">
        <v>158</v>
      </c>
      <c r="B73" s="449"/>
      <c r="C73" s="444"/>
      <c r="D73" s="28"/>
      <c r="E73" s="28"/>
      <c r="F73" s="28"/>
      <c r="G73" s="446"/>
      <c r="H73" s="71"/>
      <c r="L73" s="430"/>
      <c r="M73" s="196">
        <f>L73*B73</f>
        <v>0</v>
      </c>
      <c r="N73" s="430"/>
      <c r="O73" s="196">
        <f>N73*B73</f>
        <v>0</v>
      </c>
    </row>
    <row r="74" spans="1:15" ht="30.75" thickBot="1" x14ac:dyDescent="0.3">
      <c r="A74" s="82" t="s">
        <v>171</v>
      </c>
      <c r="B74" s="574">
        <f>SUM(B61:B73)</f>
        <v>0</v>
      </c>
      <c r="C74" s="444"/>
      <c r="D74" s="28"/>
      <c r="E74" s="28"/>
      <c r="F74" s="28"/>
      <c r="G74" s="446"/>
      <c r="H74" s="71"/>
      <c r="L74" s="74" t="s">
        <v>154</v>
      </c>
      <c r="M74" s="573">
        <f>SUM(M61:M73)</f>
        <v>0</v>
      </c>
      <c r="N74" s="81" t="s">
        <v>155</v>
      </c>
      <c r="O74" s="573">
        <f>SUM(O61:O73)</f>
        <v>0</v>
      </c>
    </row>
    <row r="75" spans="1:15" ht="15" thickTop="1" x14ac:dyDescent="0.2"/>
    <row r="76" spans="1:15" ht="15" thickBot="1" x14ac:dyDescent="0.25"/>
    <row r="77" spans="1:15" ht="15.75" thickBot="1" x14ac:dyDescent="0.25">
      <c r="A77" s="278" t="s">
        <v>586</v>
      </c>
      <c r="B77" s="279"/>
      <c r="C77" s="279"/>
      <c r="D77" s="279"/>
      <c r="E77" s="280"/>
      <c r="F77" s="279"/>
      <c r="G77" s="280"/>
      <c r="H77" s="281"/>
      <c r="I77" s="282"/>
      <c r="J77" s="282"/>
      <c r="L77" s="614" t="s">
        <v>148</v>
      </c>
      <c r="M77" s="615"/>
      <c r="N77" s="614" t="s">
        <v>150</v>
      </c>
      <c r="O77" s="615"/>
    </row>
    <row r="78" spans="1:15" ht="64.5" customHeight="1" thickBot="1" x14ac:dyDescent="0.3">
      <c r="A78" s="215" t="s">
        <v>68</v>
      </c>
      <c r="B78" s="207" t="s">
        <v>696</v>
      </c>
      <c r="C78" s="237" t="s">
        <v>577</v>
      </c>
      <c r="D78" s="608" t="s">
        <v>578</v>
      </c>
      <c r="E78" s="609"/>
      <c r="F78" s="610" t="s">
        <v>71</v>
      </c>
      <c r="G78" s="609"/>
      <c r="H78" s="217" t="s">
        <v>78</v>
      </c>
      <c r="K78" s="282"/>
      <c r="L78" s="203" t="s">
        <v>156</v>
      </c>
      <c r="M78" s="204" t="s">
        <v>78</v>
      </c>
      <c r="N78" s="203" t="s">
        <v>156</v>
      </c>
      <c r="O78" s="204" t="s">
        <v>78</v>
      </c>
    </row>
    <row r="79" spans="1:15" ht="15" x14ac:dyDescent="0.25">
      <c r="A79" s="57"/>
      <c r="B79" s="236" t="s">
        <v>697</v>
      </c>
      <c r="C79" s="20">
        <v>0</v>
      </c>
      <c r="D79" s="284"/>
      <c r="E79" s="21"/>
      <c r="F79" s="285"/>
      <c r="G79" s="21"/>
      <c r="H79" s="286">
        <f>C79*E79*G79</f>
        <v>0</v>
      </c>
      <c r="L79" s="430"/>
      <c r="M79" s="195">
        <f>L79*H79</f>
        <v>0</v>
      </c>
      <c r="N79" s="430"/>
      <c r="O79" s="195">
        <f>N79*H79</f>
        <v>0</v>
      </c>
    </row>
    <row r="80" spans="1:15" ht="15" x14ac:dyDescent="0.25">
      <c r="A80" s="57"/>
      <c r="B80" s="236" t="s">
        <v>697</v>
      </c>
      <c r="C80" s="20"/>
      <c r="D80" s="284"/>
      <c r="E80" s="21"/>
      <c r="F80" s="285"/>
      <c r="G80" s="21"/>
      <c r="H80" s="286">
        <f>C80*E80*G80</f>
        <v>0</v>
      </c>
      <c r="L80" s="430"/>
      <c r="M80" s="195">
        <f>L80*H80</f>
        <v>0</v>
      </c>
      <c r="N80" s="430"/>
      <c r="O80" s="195">
        <f>N80*H80</f>
        <v>0</v>
      </c>
    </row>
    <row r="81" spans="1:15" ht="15" x14ac:dyDescent="0.25">
      <c r="A81" s="57"/>
      <c r="B81" s="236" t="s">
        <v>697</v>
      </c>
      <c r="C81" s="20"/>
      <c r="D81" s="284"/>
      <c r="E81" s="21"/>
      <c r="F81" s="285"/>
      <c r="G81" s="21"/>
      <c r="H81" s="286">
        <f>C81*E81*G81</f>
        <v>0</v>
      </c>
      <c r="L81" s="430"/>
      <c r="M81" s="195">
        <f>L81*H81</f>
        <v>0</v>
      </c>
      <c r="N81" s="430"/>
      <c r="O81" s="195">
        <f>N81*H81</f>
        <v>0</v>
      </c>
    </row>
    <row r="82" spans="1:15" ht="15" x14ac:dyDescent="0.25">
      <c r="A82" s="57"/>
      <c r="B82" s="236" t="s">
        <v>697</v>
      </c>
      <c r="C82" s="20"/>
      <c r="D82" s="284"/>
      <c r="E82" s="21"/>
      <c r="F82" s="285"/>
      <c r="G82" s="21"/>
      <c r="H82" s="286">
        <f>C82*E82*G82</f>
        <v>0</v>
      </c>
      <c r="L82" s="430"/>
      <c r="M82" s="195">
        <f>L82*H82</f>
        <v>0</v>
      </c>
      <c r="N82" s="430"/>
      <c r="O82" s="195">
        <f>N82*H82</f>
        <v>0</v>
      </c>
    </row>
    <row r="83" spans="1:15" ht="15.75" thickBot="1" x14ac:dyDescent="0.3">
      <c r="A83" s="57"/>
      <c r="B83" s="236" t="s">
        <v>697</v>
      </c>
      <c r="C83" s="20"/>
      <c r="D83" s="284"/>
      <c r="E83" s="21"/>
      <c r="F83" s="285"/>
      <c r="G83" s="21"/>
      <c r="H83" s="286">
        <f>C83*E83*G83</f>
        <v>0</v>
      </c>
      <c r="L83" s="431"/>
      <c r="M83" s="195">
        <f>L83*H83</f>
        <v>0</v>
      </c>
      <c r="N83" s="431"/>
      <c r="O83" s="196">
        <f>N83*H83</f>
        <v>0</v>
      </c>
    </row>
    <row r="84" spans="1:15" ht="30.75" thickBot="1" x14ac:dyDescent="0.3">
      <c r="A84" s="157" t="s">
        <v>78</v>
      </c>
      <c r="B84" s="611"/>
      <c r="C84" s="612"/>
      <c r="D84" s="612"/>
      <c r="E84" s="612"/>
      <c r="F84" s="612"/>
      <c r="G84" s="613"/>
      <c r="H84" s="287">
        <f>SUM(H79:H83)</f>
        <v>0</v>
      </c>
      <c r="L84" s="74" t="s">
        <v>154</v>
      </c>
      <c r="M84" s="569">
        <f>SUM(M79:M83)</f>
        <v>0</v>
      </c>
      <c r="N84" s="81" t="s">
        <v>155</v>
      </c>
      <c r="O84" s="569">
        <f>SUM(O79:O83)</f>
        <v>0</v>
      </c>
    </row>
    <row r="86" spans="1:15" ht="15" x14ac:dyDescent="0.25">
      <c r="G86" s="288" t="s">
        <v>587</v>
      </c>
      <c r="H86" s="570">
        <f>H84</f>
        <v>0</v>
      </c>
    </row>
  </sheetData>
  <sheetProtection selectLockedCells="1"/>
  <mergeCells count="36">
    <mergeCell ref="B11:D11"/>
    <mergeCell ref="B6:D6"/>
    <mergeCell ref="B7:D7"/>
    <mergeCell ref="B8:D8"/>
    <mergeCell ref="B9:D9"/>
    <mergeCell ref="B10:D10"/>
    <mergeCell ref="N14:O14"/>
    <mergeCell ref="D26:E26"/>
    <mergeCell ref="F26:G26"/>
    <mergeCell ref="H26:J26"/>
    <mergeCell ref="L26:M26"/>
    <mergeCell ref="N26:O26"/>
    <mergeCell ref="D14:E14"/>
    <mergeCell ref="F14:G14"/>
    <mergeCell ref="H14:J14"/>
    <mergeCell ref="L14:M14"/>
    <mergeCell ref="D39:E39"/>
    <mergeCell ref="F39:G39"/>
    <mergeCell ref="L39:M39"/>
    <mergeCell ref="N39:O39"/>
    <mergeCell ref="C40:H40"/>
    <mergeCell ref="D48:E48"/>
    <mergeCell ref="F48:G48"/>
    <mergeCell ref="L48:M48"/>
    <mergeCell ref="N48:O48"/>
    <mergeCell ref="B46:G46"/>
    <mergeCell ref="D49:E49"/>
    <mergeCell ref="F49:G49"/>
    <mergeCell ref="B84:G84"/>
    <mergeCell ref="B55:G55"/>
    <mergeCell ref="L59:M59"/>
    <mergeCell ref="N59:O59"/>
    <mergeCell ref="L77:M77"/>
    <mergeCell ref="N77:O77"/>
    <mergeCell ref="D78:E78"/>
    <mergeCell ref="F78:G78"/>
  </mergeCells>
  <pageMargins left="0.25" right="0" top="0.5" bottom="0.5" header="0.3" footer="0.3"/>
  <pageSetup paperSize="5" scale="72" fitToHeight="0" orientation="landscape" horizontalDpi="90" verticalDpi="90" r:id="rId1"/>
  <headerFooter>
    <oddHeader>&amp;LState of NH, DHHS, DLTSS, BDS&amp;C&amp;A</oddHeader>
    <oddFooter xml:space="preserve">&amp;C&amp;P of &amp;N&amp;RPrinted on &amp;D   </oddFooter>
  </headerFooter>
  <rowBreaks count="1" manualBreakCount="1">
    <brk id="3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'Drop-downs'!$B$7:$B$12</xm:f>
          </x14:formula1>
          <xm:sqref>B28:B36 B50:B54 B41:B45 B16:B23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87"/>
  <sheetViews>
    <sheetView zoomScale="90" zoomScaleNormal="90" zoomScaleSheetLayoutView="70" workbookViewId="0">
      <selection activeCell="H71" sqref="H71"/>
    </sheetView>
  </sheetViews>
  <sheetFormatPr defaultColWidth="24" defaultRowHeight="14.25" x14ac:dyDescent="0.2"/>
  <cols>
    <col min="1" max="1" width="45.28515625" style="164" customWidth="1"/>
    <col min="2" max="2" width="17" style="246" customWidth="1"/>
    <col min="3" max="3" width="22.42578125" style="164" customWidth="1"/>
    <col min="4" max="4" width="15" style="164" customWidth="1"/>
    <col min="5" max="5" width="14.42578125" style="242" customWidth="1"/>
    <col min="6" max="6" width="10" style="243" customWidth="1"/>
    <col min="7" max="7" width="15.5703125" style="244" customWidth="1"/>
    <col min="8" max="8" width="20.140625" style="164" customWidth="1"/>
    <col min="9" max="9" width="8.28515625" style="164" customWidth="1"/>
    <col min="10" max="10" width="22.42578125" style="164" customWidth="1"/>
    <col min="11" max="11" width="2.7109375" style="164" customWidth="1"/>
    <col min="12" max="12" width="12.140625" style="164" customWidth="1"/>
    <col min="13" max="13" width="17.5703125" style="164" customWidth="1"/>
    <col min="14" max="14" width="11.42578125" style="164" customWidth="1"/>
    <col min="15" max="16384" width="24" style="164"/>
  </cols>
  <sheetData>
    <row r="1" spans="1:15" ht="15" x14ac:dyDescent="0.25">
      <c r="A1" s="335">
        <f>'Total Budget'!B1</f>
        <v>0</v>
      </c>
    </row>
    <row r="2" spans="1:15" ht="15" x14ac:dyDescent="0.25">
      <c r="A2" s="220" t="str">
        <f>'Total Budget'!A2</f>
        <v>V3.1 07/20/2022</v>
      </c>
    </row>
    <row r="3" spans="1:15" ht="15" x14ac:dyDescent="0.25">
      <c r="A3" s="220"/>
    </row>
    <row r="4" spans="1:15" ht="15" x14ac:dyDescent="0.25">
      <c r="A4" s="220" t="s">
        <v>362</v>
      </c>
    </row>
    <row r="5" spans="1:15" ht="15" x14ac:dyDescent="0.25">
      <c r="A5" s="220"/>
    </row>
    <row r="6" spans="1:15" ht="15" x14ac:dyDescent="0.25">
      <c r="A6" s="212" t="s">
        <v>139</v>
      </c>
      <c r="B6" s="620">
        <f>'Total Budget'!B4:D4</f>
        <v>0</v>
      </c>
      <c r="C6" s="620"/>
      <c r="D6" s="620"/>
    </row>
    <row r="7" spans="1:15" ht="15" x14ac:dyDescent="0.25">
      <c r="A7" s="212" t="s">
        <v>66</v>
      </c>
      <c r="B7" s="620">
        <f>'Total Budget'!B5:D5</f>
        <v>0</v>
      </c>
      <c r="C7" s="620"/>
      <c r="D7" s="620"/>
    </row>
    <row r="8" spans="1:15" ht="15" x14ac:dyDescent="0.25">
      <c r="A8" s="213" t="s">
        <v>99</v>
      </c>
      <c r="B8" s="606">
        <f>'Total Budget'!B6:D6</f>
        <v>0</v>
      </c>
      <c r="C8" s="606"/>
      <c r="D8" s="606"/>
    </row>
    <row r="9" spans="1:15" ht="15" x14ac:dyDescent="0.25">
      <c r="A9" s="213" t="s">
        <v>100</v>
      </c>
      <c r="B9" s="621">
        <f>'Total Budget'!B7:D7</f>
        <v>0</v>
      </c>
      <c r="C9" s="621"/>
      <c r="D9" s="621"/>
    </row>
    <row r="10" spans="1:15" ht="15" x14ac:dyDescent="0.25">
      <c r="A10" s="214" t="s">
        <v>101</v>
      </c>
      <c r="B10" s="622">
        <f>'Total Budget'!B8:D8</f>
        <v>0</v>
      </c>
      <c r="C10" s="622"/>
      <c r="D10" s="622"/>
    </row>
    <row r="11" spans="1:15" ht="15" x14ac:dyDescent="0.25">
      <c r="A11" s="214" t="s">
        <v>160</v>
      </c>
      <c r="B11" s="616">
        <f>'Total Budget'!B10:D10</f>
        <v>0</v>
      </c>
      <c r="C11" s="616"/>
      <c r="D11" s="616"/>
    </row>
    <row r="12" spans="1:15" x14ac:dyDescent="0.2">
      <c r="A12" s="164" t="s">
        <v>115</v>
      </c>
    </row>
    <row r="13" spans="1:15" s="171" customFormat="1" ht="30.75" thickBot="1" x14ac:dyDescent="0.3">
      <c r="A13" s="432" t="s">
        <v>127</v>
      </c>
      <c r="B13" s="149"/>
      <c r="C13" s="247"/>
      <c r="D13" s="433"/>
      <c r="E13" s="433"/>
      <c r="F13" s="433"/>
      <c r="G13" s="433"/>
      <c r="H13" s="433"/>
      <c r="I13" s="434"/>
      <c r="J13" s="250"/>
    </row>
    <row r="14" spans="1:15" s="435" customFormat="1" ht="45" x14ac:dyDescent="0.25">
      <c r="A14" s="205" t="s">
        <v>68</v>
      </c>
      <c r="B14" s="350" t="s">
        <v>129</v>
      </c>
      <c r="C14" s="206" t="s">
        <v>51</v>
      </c>
      <c r="D14" s="623" t="s">
        <v>70</v>
      </c>
      <c r="E14" s="623"/>
      <c r="F14" s="624" t="s">
        <v>71</v>
      </c>
      <c r="G14" s="624"/>
      <c r="H14" s="625" t="s">
        <v>78</v>
      </c>
      <c r="I14" s="625"/>
      <c r="J14" s="626"/>
      <c r="L14" s="627" t="s">
        <v>148</v>
      </c>
      <c r="M14" s="628"/>
      <c r="N14" s="627" t="s">
        <v>150</v>
      </c>
      <c r="O14" s="628"/>
    </row>
    <row r="15" spans="1:15" ht="30" x14ac:dyDescent="0.25">
      <c r="A15" s="436" t="s">
        <v>73</v>
      </c>
      <c r="B15" s="45"/>
      <c r="C15" s="129" t="s">
        <v>51</v>
      </c>
      <c r="D15" s="351"/>
      <c r="E15" s="144"/>
      <c r="F15" s="45"/>
      <c r="G15" s="144"/>
      <c r="H15" s="18"/>
      <c r="I15" s="186" t="s">
        <v>74</v>
      </c>
      <c r="J15" s="145" t="s">
        <v>75</v>
      </c>
      <c r="L15" s="203" t="s">
        <v>156</v>
      </c>
      <c r="M15" s="204" t="s">
        <v>78</v>
      </c>
      <c r="N15" s="203" t="s">
        <v>156</v>
      </c>
      <c r="O15" s="204" t="s">
        <v>78</v>
      </c>
    </row>
    <row r="16" spans="1:15" x14ac:dyDescent="0.2">
      <c r="A16" s="57"/>
      <c r="B16" s="19"/>
      <c r="C16" s="20">
        <v>0</v>
      </c>
      <c r="D16" s="18"/>
      <c r="E16" s="499"/>
      <c r="F16" s="45"/>
      <c r="G16" s="21"/>
      <c r="H16" s="22">
        <f>C16*E16*G16</f>
        <v>0</v>
      </c>
      <c r="I16" s="23"/>
      <c r="J16" s="146">
        <f>I16*H16</f>
        <v>0</v>
      </c>
      <c r="L16" s="430"/>
      <c r="M16" s="199">
        <f>L16*(H16+J16)</f>
        <v>0</v>
      </c>
      <c r="N16" s="430"/>
      <c r="O16" s="199">
        <f>N16*(H16+J16)</f>
        <v>0</v>
      </c>
    </row>
    <row r="17" spans="1:15" x14ac:dyDescent="0.2">
      <c r="A17" s="57"/>
      <c r="B17" s="19"/>
      <c r="C17" s="20"/>
      <c r="D17" s="18"/>
      <c r="E17" s="499"/>
      <c r="F17" s="45"/>
      <c r="G17" s="21"/>
      <c r="H17" s="22">
        <f>C17*E17*G17</f>
        <v>0</v>
      </c>
      <c r="I17" s="23"/>
      <c r="J17" s="146">
        <f>I17*H17</f>
        <v>0</v>
      </c>
      <c r="L17" s="430"/>
      <c r="M17" s="199">
        <f>L17*(H17+J17)</f>
        <v>0</v>
      </c>
      <c r="N17" s="430"/>
      <c r="O17" s="199">
        <f>N17*(H17+J17)</f>
        <v>0</v>
      </c>
    </row>
    <row r="18" spans="1:15" x14ac:dyDescent="0.2">
      <c r="A18" s="57"/>
      <c r="B18" s="19"/>
      <c r="C18" s="20"/>
      <c r="D18" s="18"/>
      <c r="E18" s="499"/>
      <c r="F18" s="45"/>
      <c r="G18" s="21"/>
      <c r="H18" s="22">
        <f>C18*E18*G18</f>
        <v>0</v>
      </c>
      <c r="I18" s="23"/>
      <c r="J18" s="146">
        <f>I18*H18</f>
        <v>0</v>
      </c>
      <c r="L18" s="430"/>
      <c r="M18" s="199">
        <f>L18*(H18+J18)</f>
        <v>0</v>
      </c>
      <c r="N18" s="430"/>
      <c r="O18" s="199">
        <f>N18*(H18+J18)</f>
        <v>0</v>
      </c>
    </row>
    <row r="19" spans="1:15" x14ac:dyDescent="0.2">
      <c r="A19" s="147"/>
      <c r="B19" s="19"/>
      <c r="C19" s="20"/>
      <c r="D19" s="18"/>
      <c r="E19" s="499"/>
      <c r="F19" s="45"/>
      <c r="G19" s="21"/>
      <c r="H19" s="22">
        <f>C19*E19*G19</f>
        <v>0</v>
      </c>
      <c r="I19" s="23"/>
      <c r="J19" s="146">
        <f>I19*H19</f>
        <v>0</v>
      </c>
      <c r="L19" s="430"/>
      <c r="M19" s="199">
        <f>L19*(H19+J19)</f>
        <v>0</v>
      </c>
      <c r="N19" s="430"/>
      <c r="O19" s="199">
        <f>N19*(H19+J19)</f>
        <v>0</v>
      </c>
    </row>
    <row r="20" spans="1:15" x14ac:dyDescent="0.2">
      <c r="A20" s="147"/>
      <c r="B20" s="19"/>
      <c r="C20" s="20"/>
      <c r="D20" s="18"/>
      <c r="E20" s="499"/>
      <c r="F20" s="45"/>
      <c r="G20" s="21"/>
      <c r="H20" s="22">
        <f t="shared" ref="H20:H23" si="0">C20*E20*G20</f>
        <v>0</v>
      </c>
      <c r="I20" s="23"/>
      <c r="J20" s="146">
        <f t="shared" ref="J20:J23" si="1">I20*H20</f>
        <v>0</v>
      </c>
      <c r="L20" s="447"/>
      <c r="M20" s="199">
        <f t="shared" ref="M20:M23" si="2">L20*(H20+J20)</f>
        <v>0</v>
      </c>
      <c r="N20" s="447"/>
      <c r="O20" s="199">
        <f t="shared" ref="O20:O23" si="3">N20*(H20+J20)</f>
        <v>0</v>
      </c>
    </row>
    <row r="21" spans="1:15" x14ac:dyDescent="0.2">
      <c r="A21" s="147"/>
      <c r="B21" s="19"/>
      <c r="C21" s="20"/>
      <c r="D21" s="18"/>
      <c r="E21" s="499"/>
      <c r="F21" s="45"/>
      <c r="G21" s="21"/>
      <c r="H21" s="22">
        <f t="shared" si="0"/>
        <v>0</v>
      </c>
      <c r="I21" s="23"/>
      <c r="J21" s="146">
        <f t="shared" si="1"/>
        <v>0</v>
      </c>
      <c r="L21" s="447"/>
      <c r="M21" s="199">
        <f t="shared" si="2"/>
        <v>0</v>
      </c>
      <c r="N21" s="447"/>
      <c r="O21" s="199">
        <f t="shared" si="3"/>
        <v>0</v>
      </c>
    </row>
    <row r="22" spans="1:15" x14ac:dyDescent="0.2">
      <c r="A22" s="147"/>
      <c r="B22" s="19"/>
      <c r="C22" s="20"/>
      <c r="D22" s="18"/>
      <c r="E22" s="499"/>
      <c r="F22" s="45"/>
      <c r="G22" s="21"/>
      <c r="H22" s="22">
        <f t="shared" si="0"/>
        <v>0</v>
      </c>
      <c r="I22" s="23"/>
      <c r="J22" s="146">
        <f t="shared" si="1"/>
        <v>0</v>
      </c>
      <c r="L22" s="447"/>
      <c r="M22" s="199">
        <f t="shared" si="2"/>
        <v>0</v>
      </c>
      <c r="N22" s="447"/>
      <c r="O22" s="199">
        <f t="shared" si="3"/>
        <v>0</v>
      </c>
    </row>
    <row r="23" spans="1:15" x14ac:dyDescent="0.2">
      <c r="A23" s="147"/>
      <c r="B23" s="19"/>
      <c r="C23" s="20"/>
      <c r="D23" s="18"/>
      <c r="E23" s="499"/>
      <c r="F23" s="45"/>
      <c r="G23" s="21"/>
      <c r="H23" s="22">
        <f t="shared" si="0"/>
        <v>0</v>
      </c>
      <c r="I23" s="23"/>
      <c r="J23" s="146">
        <f t="shared" si="1"/>
        <v>0</v>
      </c>
      <c r="L23" s="447"/>
      <c r="M23" s="199">
        <f t="shared" si="2"/>
        <v>0</v>
      </c>
      <c r="N23" s="447"/>
      <c r="O23" s="199">
        <f t="shared" si="3"/>
        <v>0</v>
      </c>
    </row>
    <row r="24" spans="1:15" ht="15" thickBot="1" x14ac:dyDescent="0.25">
      <c r="A24" s="147"/>
      <c r="B24" s="19"/>
      <c r="C24" s="20"/>
      <c r="D24" s="18"/>
      <c r="E24" s="499"/>
      <c r="F24" s="45"/>
      <c r="G24" s="21"/>
      <c r="H24" s="22">
        <f>C24*E24*G24</f>
        <v>0</v>
      </c>
      <c r="I24" s="23"/>
      <c r="J24" s="146">
        <f>I24*H24</f>
        <v>0</v>
      </c>
      <c r="L24" s="431"/>
      <c r="M24" s="199">
        <f>L24*(H24+J24)</f>
        <v>0</v>
      </c>
      <c r="N24" s="431"/>
      <c r="O24" s="199">
        <f>N24*(H24+J24)</f>
        <v>0</v>
      </c>
    </row>
    <row r="25" spans="1:15" ht="48" customHeight="1" thickBot="1" x14ac:dyDescent="0.6">
      <c r="A25" s="58" t="s">
        <v>78</v>
      </c>
      <c r="B25" s="59"/>
      <c r="C25" s="60"/>
      <c r="D25" s="61"/>
      <c r="E25" s="62"/>
      <c r="F25" s="63"/>
      <c r="G25" s="64"/>
      <c r="H25" s="65">
        <f>SUM(H16:H24)</f>
        <v>0</v>
      </c>
      <c r="I25" s="66"/>
      <c r="J25" s="54">
        <f>SUM(J16:J24)</f>
        <v>0</v>
      </c>
      <c r="L25" s="74" t="s">
        <v>154</v>
      </c>
      <c r="M25" s="571">
        <f>SUM(M16:M24)</f>
        <v>0</v>
      </c>
      <c r="N25" s="81" t="s">
        <v>155</v>
      </c>
      <c r="O25" s="572">
        <f>SUM(O16:O24)</f>
        <v>0</v>
      </c>
    </row>
    <row r="26" spans="1:15" ht="15" thickBot="1" x14ac:dyDescent="0.25">
      <c r="A26" s="148"/>
      <c r="B26" s="67"/>
      <c r="C26" s="148"/>
      <c r="D26" s="148"/>
      <c r="E26" s="68"/>
      <c r="F26" s="149"/>
      <c r="G26" s="150"/>
      <c r="H26" s="148"/>
      <c r="I26" s="148"/>
      <c r="J26" s="148"/>
    </row>
    <row r="27" spans="1:15" s="282" customFormat="1" ht="45" x14ac:dyDescent="0.25">
      <c r="A27" s="205" t="s">
        <v>68</v>
      </c>
      <c r="B27" s="350" t="s">
        <v>129</v>
      </c>
      <c r="C27" s="206" t="s">
        <v>51</v>
      </c>
      <c r="D27" s="623" t="s">
        <v>70</v>
      </c>
      <c r="E27" s="623"/>
      <c r="F27" s="624" t="s">
        <v>71</v>
      </c>
      <c r="G27" s="624"/>
      <c r="H27" s="625" t="s">
        <v>78</v>
      </c>
      <c r="I27" s="625"/>
      <c r="J27" s="626"/>
      <c r="L27" s="627" t="s">
        <v>148</v>
      </c>
      <c r="M27" s="628"/>
      <c r="N27" s="627" t="s">
        <v>150</v>
      </c>
      <c r="O27" s="628"/>
    </row>
    <row r="28" spans="1:15" ht="30" x14ac:dyDescent="0.25">
      <c r="A28" s="437" t="s">
        <v>128</v>
      </c>
      <c r="B28" s="130"/>
      <c r="C28" s="129" t="s">
        <v>51</v>
      </c>
      <c r="D28" s="151"/>
      <c r="E28" s="69"/>
      <c r="F28" s="351"/>
      <c r="G28" s="152"/>
      <c r="H28" s="151"/>
      <c r="I28" s="186" t="s">
        <v>74</v>
      </c>
      <c r="J28" s="145" t="s">
        <v>75</v>
      </c>
      <c r="L28" s="203" t="s">
        <v>156</v>
      </c>
      <c r="M28" s="204" t="s">
        <v>78</v>
      </c>
      <c r="N28" s="203" t="s">
        <v>156</v>
      </c>
      <c r="O28" s="204" t="s">
        <v>78</v>
      </c>
    </row>
    <row r="29" spans="1:15" x14ac:dyDescent="0.2">
      <c r="A29" s="153" t="s">
        <v>600</v>
      </c>
      <c r="B29" s="19"/>
      <c r="C29" s="46">
        <v>0</v>
      </c>
      <c r="D29" s="18"/>
      <c r="E29" s="499"/>
      <c r="F29" s="45"/>
      <c r="G29" s="21"/>
      <c r="H29" s="70">
        <f t="shared" ref="H29:H38" si="4">C29*E29*G29</f>
        <v>0</v>
      </c>
      <c r="I29" s="23"/>
      <c r="J29" s="146">
        <f t="shared" ref="J29:J38" si="5">I29*H29</f>
        <v>0</v>
      </c>
      <c r="L29" s="430"/>
      <c r="M29" s="199">
        <f>L29*(H29+J29)</f>
        <v>0</v>
      </c>
      <c r="N29" s="430"/>
      <c r="O29" s="199">
        <f>N29*(H29+J29)</f>
        <v>0</v>
      </c>
    </row>
    <row r="30" spans="1:15" x14ac:dyDescent="0.2">
      <c r="A30" s="153"/>
      <c r="B30" s="19"/>
      <c r="C30" s="46"/>
      <c r="D30" s="18"/>
      <c r="E30" s="499"/>
      <c r="F30" s="45"/>
      <c r="G30" s="21"/>
      <c r="H30" s="22">
        <f t="shared" si="4"/>
        <v>0</v>
      </c>
      <c r="I30" s="23"/>
      <c r="J30" s="146">
        <f t="shared" si="5"/>
        <v>0</v>
      </c>
      <c r="L30" s="430"/>
      <c r="M30" s="199">
        <f>L30*(H30+J30)</f>
        <v>0</v>
      </c>
      <c r="N30" s="430"/>
      <c r="O30" s="199">
        <f>N30*(H30+J30)</f>
        <v>0</v>
      </c>
    </row>
    <row r="31" spans="1:15" x14ac:dyDescent="0.2">
      <c r="A31" s="153"/>
      <c r="B31" s="19"/>
      <c r="C31" s="46"/>
      <c r="D31" s="18"/>
      <c r="E31" s="499"/>
      <c r="F31" s="45"/>
      <c r="G31" s="21"/>
      <c r="H31" s="22">
        <f t="shared" si="4"/>
        <v>0</v>
      </c>
      <c r="I31" s="23"/>
      <c r="J31" s="146">
        <f t="shared" si="5"/>
        <v>0</v>
      </c>
      <c r="L31" s="430"/>
      <c r="M31" s="199">
        <f>L31*(H31+J31)</f>
        <v>0</v>
      </c>
      <c r="N31" s="430"/>
      <c r="O31" s="199">
        <f>N31*(H31+J31)</f>
        <v>0</v>
      </c>
    </row>
    <row r="32" spans="1:15" x14ac:dyDescent="0.2">
      <c r="A32" s="153"/>
      <c r="B32" s="19"/>
      <c r="C32" s="46"/>
      <c r="D32" s="18"/>
      <c r="E32" s="499"/>
      <c r="F32" s="45"/>
      <c r="G32" s="21"/>
      <c r="H32" s="22">
        <f t="shared" si="4"/>
        <v>0</v>
      </c>
      <c r="I32" s="23"/>
      <c r="J32" s="146">
        <f t="shared" si="5"/>
        <v>0</v>
      </c>
      <c r="L32" s="430"/>
      <c r="M32" s="199">
        <f t="shared" ref="M32:M36" si="6">L32*(H32+J32)</f>
        <v>0</v>
      </c>
      <c r="N32" s="430"/>
      <c r="O32" s="199">
        <f t="shared" ref="O32:O36" si="7">N32*(H32+J32)</f>
        <v>0</v>
      </c>
    </row>
    <row r="33" spans="1:15" x14ac:dyDescent="0.2">
      <c r="A33" s="153"/>
      <c r="B33" s="19"/>
      <c r="C33" s="46"/>
      <c r="D33" s="18"/>
      <c r="E33" s="499"/>
      <c r="F33" s="45"/>
      <c r="G33" s="21"/>
      <c r="H33" s="22">
        <f t="shared" si="4"/>
        <v>0</v>
      </c>
      <c r="I33" s="23"/>
      <c r="J33" s="146">
        <f t="shared" si="5"/>
        <v>0</v>
      </c>
      <c r="L33" s="430"/>
      <c r="M33" s="199">
        <f t="shared" si="6"/>
        <v>0</v>
      </c>
      <c r="N33" s="430"/>
      <c r="O33" s="199">
        <f t="shared" si="7"/>
        <v>0</v>
      </c>
    </row>
    <row r="34" spans="1:15" x14ac:dyDescent="0.2">
      <c r="A34" s="153"/>
      <c r="B34" s="19"/>
      <c r="C34" s="46"/>
      <c r="D34" s="18"/>
      <c r="E34" s="499"/>
      <c r="F34" s="45"/>
      <c r="G34" s="21"/>
      <c r="H34" s="22">
        <f t="shared" si="4"/>
        <v>0</v>
      </c>
      <c r="I34" s="23"/>
      <c r="J34" s="146">
        <f t="shared" si="5"/>
        <v>0</v>
      </c>
      <c r="L34" s="430"/>
      <c r="M34" s="199">
        <f t="shared" si="6"/>
        <v>0</v>
      </c>
      <c r="N34" s="430"/>
      <c r="O34" s="199">
        <f t="shared" si="7"/>
        <v>0</v>
      </c>
    </row>
    <row r="35" spans="1:15" x14ac:dyDescent="0.2">
      <c r="A35" s="153"/>
      <c r="B35" s="19"/>
      <c r="C35" s="46"/>
      <c r="D35" s="18"/>
      <c r="E35" s="499"/>
      <c r="F35" s="45"/>
      <c r="G35" s="21"/>
      <c r="H35" s="22">
        <f t="shared" si="4"/>
        <v>0</v>
      </c>
      <c r="I35" s="23"/>
      <c r="J35" s="146">
        <f t="shared" si="5"/>
        <v>0</v>
      </c>
      <c r="L35" s="430"/>
      <c r="M35" s="199">
        <f t="shared" si="6"/>
        <v>0</v>
      </c>
      <c r="N35" s="430"/>
      <c r="O35" s="199">
        <f t="shared" si="7"/>
        <v>0</v>
      </c>
    </row>
    <row r="36" spans="1:15" x14ac:dyDescent="0.2">
      <c r="A36" s="153"/>
      <c r="B36" s="19"/>
      <c r="C36" s="46"/>
      <c r="D36" s="18"/>
      <c r="E36" s="499"/>
      <c r="F36" s="45"/>
      <c r="G36" s="21"/>
      <c r="H36" s="22">
        <f t="shared" si="4"/>
        <v>0</v>
      </c>
      <c r="I36" s="23"/>
      <c r="J36" s="146">
        <f t="shared" si="5"/>
        <v>0</v>
      </c>
      <c r="L36" s="430"/>
      <c r="M36" s="199">
        <f t="shared" si="6"/>
        <v>0</v>
      </c>
      <c r="N36" s="430"/>
      <c r="O36" s="199">
        <f t="shared" si="7"/>
        <v>0</v>
      </c>
    </row>
    <row r="37" spans="1:15" x14ac:dyDescent="0.2">
      <c r="A37" s="57"/>
      <c r="B37" s="19"/>
      <c r="C37" s="46"/>
      <c r="D37" s="18"/>
      <c r="E37" s="499"/>
      <c r="F37" s="45"/>
      <c r="G37" s="21"/>
      <c r="H37" s="22">
        <f t="shared" si="4"/>
        <v>0</v>
      </c>
      <c r="I37" s="23"/>
      <c r="J37" s="146">
        <f t="shared" si="5"/>
        <v>0</v>
      </c>
      <c r="L37" s="430"/>
      <c r="M37" s="199">
        <f>L37*(H37+J37)</f>
        <v>0</v>
      </c>
      <c r="N37" s="430"/>
      <c r="O37" s="199">
        <f>N37*(H37+J37)</f>
        <v>0</v>
      </c>
    </row>
    <row r="38" spans="1:15" ht="15" thickBot="1" x14ac:dyDescent="0.25">
      <c r="A38" s="57"/>
      <c r="B38" s="19"/>
      <c r="C38" s="46"/>
      <c r="D38" s="18"/>
      <c r="E38" s="499"/>
      <c r="F38" s="45"/>
      <c r="G38" s="21"/>
      <c r="H38" s="22">
        <f t="shared" si="4"/>
        <v>0</v>
      </c>
      <c r="I38" s="23"/>
      <c r="J38" s="146">
        <f t="shared" si="5"/>
        <v>0</v>
      </c>
      <c r="L38" s="431"/>
      <c r="M38" s="199">
        <f>L38*(H38+J38)</f>
        <v>0</v>
      </c>
      <c r="N38" s="431"/>
      <c r="O38" s="200">
        <f>N38*(H38+J38)</f>
        <v>0</v>
      </c>
    </row>
    <row r="39" spans="1:15" ht="30.75" thickBot="1" x14ac:dyDescent="0.3">
      <c r="A39" s="58" t="s">
        <v>78</v>
      </c>
      <c r="B39" s="59"/>
      <c r="C39" s="60"/>
      <c r="D39" s="61"/>
      <c r="E39" s="62"/>
      <c r="F39" s="63"/>
      <c r="G39" s="64"/>
      <c r="H39" s="135">
        <f>SUM(H29:H38)</f>
        <v>0</v>
      </c>
      <c r="I39" s="61"/>
      <c r="J39" s="54">
        <f>SUM(J29:J38)</f>
        <v>0</v>
      </c>
      <c r="L39" s="74" t="s">
        <v>154</v>
      </c>
      <c r="M39" s="571">
        <f>SUM(M29:M38)</f>
        <v>0</v>
      </c>
      <c r="N39" s="81" t="s">
        <v>155</v>
      </c>
      <c r="O39" s="572">
        <f>SUM(O29:O38)</f>
        <v>0</v>
      </c>
    </row>
    <row r="40" spans="1:15" ht="15" thickBot="1" x14ac:dyDescent="0.25"/>
    <row r="41" spans="1:15" ht="45" x14ac:dyDescent="0.25">
      <c r="A41" s="205" t="s">
        <v>68</v>
      </c>
      <c r="B41" s="350" t="s">
        <v>129</v>
      </c>
      <c r="C41" s="206" t="s">
        <v>51</v>
      </c>
      <c r="D41" s="623" t="s">
        <v>70</v>
      </c>
      <c r="E41" s="623"/>
      <c r="F41" s="624" t="s">
        <v>71</v>
      </c>
      <c r="G41" s="624"/>
      <c r="H41" s="352" t="s">
        <v>78</v>
      </c>
      <c r="I41" s="154"/>
      <c r="J41" s="154"/>
      <c r="L41" s="627" t="s">
        <v>148</v>
      </c>
      <c r="M41" s="628"/>
      <c r="N41" s="627" t="s">
        <v>150</v>
      </c>
      <c r="O41" s="628"/>
    </row>
    <row r="42" spans="1:15" s="282" customFormat="1" ht="39.75" customHeight="1" x14ac:dyDescent="0.25">
      <c r="A42" s="436" t="s">
        <v>131</v>
      </c>
      <c r="B42" s="155"/>
      <c r="C42" s="629"/>
      <c r="D42" s="629"/>
      <c r="E42" s="629"/>
      <c r="F42" s="629"/>
      <c r="G42" s="629"/>
      <c r="H42" s="630"/>
      <c r="I42" s="164"/>
      <c r="J42" s="164"/>
      <c r="L42" s="203" t="s">
        <v>156</v>
      </c>
      <c r="M42" s="204" t="s">
        <v>78</v>
      </c>
      <c r="N42" s="203" t="s">
        <v>156</v>
      </c>
      <c r="O42" s="204" t="s">
        <v>78</v>
      </c>
    </row>
    <row r="43" spans="1:15" x14ac:dyDescent="0.2">
      <c r="A43" s="156"/>
      <c r="B43" s="19"/>
      <c r="C43" s="50">
        <v>0</v>
      </c>
      <c r="D43" s="18"/>
      <c r="E43" s="500"/>
      <c r="F43" s="45"/>
      <c r="G43" s="37"/>
      <c r="H43" s="136">
        <f>C43*E43*G43</f>
        <v>0</v>
      </c>
      <c r="L43" s="430"/>
      <c r="M43" s="199">
        <f>L43*H43</f>
        <v>0</v>
      </c>
      <c r="N43" s="430"/>
      <c r="O43" s="199">
        <f>N43*H43</f>
        <v>0</v>
      </c>
    </row>
    <row r="44" spans="1:15" x14ac:dyDescent="0.2">
      <c r="A44" s="57"/>
      <c r="B44" s="19"/>
      <c r="C44" s="50"/>
      <c r="D44" s="18"/>
      <c r="E44" s="500"/>
      <c r="F44" s="45"/>
      <c r="G44" s="37"/>
      <c r="H44" s="137">
        <f>C44*E44*G44</f>
        <v>0</v>
      </c>
      <c r="L44" s="430"/>
      <c r="M44" s="199">
        <f>L44*H44</f>
        <v>0</v>
      </c>
      <c r="N44" s="430"/>
      <c r="O44" s="199">
        <f>N44*H44</f>
        <v>0</v>
      </c>
    </row>
    <row r="45" spans="1:15" x14ac:dyDescent="0.2">
      <c r="A45" s="57"/>
      <c r="B45" s="19"/>
      <c r="C45" s="50"/>
      <c r="D45" s="18"/>
      <c r="E45" s="500"/>
      <c r="F45" s="45"/>
      <c r="G45" s="37"/>
      <c r="H45" s="137">
        <f>C45*E45*G45</f>
        <v>0</v>
      </c>
      <c r="L45" s="430"/>
      <c r="M45" s="199">
        <f>L45*H45</f>
        <v>0</v>
      </c>
      <c r="N45" s="430"/>
      <c r="O45" s="199">
        <f>N45*H45</f>
        <v>0</v>
      </c>
    </row>
    <row r="46" spans="1:15" x14ac:dyDescent="0.2">
      <c r="A46" s="57"/>
      <c r="B46" s="19"/>
      <c r="C46" s="50"/>
      <c r="D46" s="18"/>
      <c r="E46" s="500"/>
      <c r="F46" s="45"/>
      <c r="G46" s="37"/>
      <c r="H46" s="137">
        <f>C46*E46*G46</f>
        <v>0</v>
      </c>
      <c r="L46" s="430"/>
      <c r="M46" s="199">
        <f>L46*H46</f>
        <v>0</v>
      </c>
      <c r="N46" s="430"/>
      <c r="O46" s="199">
        <f>N46*H46</f>
        <v>0</v>
      </c>
    </row>
    <row r="47" spans="1:15" ht="15" thickBot="1" x14ac:dyDescent="0.25">
      <c r="A47" s="57"/>
      <c r="B47" s="19"/>
      <c r="C47" s="50"/>
      <c r="D47" s="18"/>
      <c r="E47" s="500"/>
      <c r="F47" s="45"/>
      <c r="G47" s="37"/>
      <c r="H47" s="137">
        <f>C47*E47*G47</f>
        <v>0</v>
      </c>
      <c r="L47" s="431"/>
      <c r="M47" s="199">
        <f>L47*H47</f>
        <v>0</v>
      </c>
      <c r="N47" s="431"/>
      <c r="O47" s="200">
        <f>N47*H47</f>
        <v>0</v>
      </c>
    </row>
    <row r="48" spans="1:15" ht="30.75" thickBot="1" x14ac:dyDescent="0.3">
      <c r="A48" s="157" t="s">
        <v>78</v>
      </c>
      <c r="B48" s="631"/>
      <c r="C48" s="631"/>
      <c r="D48" s="631"/>
      <c r="E48" s="631"/>
      <c r="F48" s="631"/>
      <c r="G48" s="631"/>
      <c r="H48" s="140">
        <f>SUM(H43:H47)</f>
        <v>0</v>
      </c>
      <c r="L48" s="74" t="s">
        <v>154</v>
      </c>
      <c r="M48" s="571">
        <f>SUM(M43:M47)</f>
        <v>0</v>
      </c>
      <c r="N48" s="81" t="s">
        <v>155</v>
      </c>
      <c r="O48" s="572">
        <f>SUM(O43:O47)</f>
        <v>0</v>
      </c>
    </row>
    <row r="49" spans="1:15" ht="15.75" thickBot="1" x14ac:dyDescent="0.3">
      <c r="A49" s="158"/>
      <c r="B49" s="131"/>
      <c r="C49" s="131"/>
      <c r="D49" s="131"/>
      <c r="E49" s="131"/>
      <c r="F49" s="131"/>
      <c r="G49" s="131"/>
      <c r="H49" s="132"/>
      <c r="L49" s="74"/>
      <c r="M49" s="77"/>
      <c r="N49" s="76"/>
      <c r="O49" s="78"/>
    </row>
    <row r="50" spans="1:15" ht="45.75" thickBot="1" x14ac:dyDescent="0.3">
      <c r="A50" s="205" t="s">
        <v>68</v>
      </c>
      <c r="B50" s="350" t="s">
        <v>129</v>
      </c>
      <c r="C50" s="206" t="s">
        <v>51</v>
      </c>
      <c r="D50" s="623" t="s">
        <v>70</v>
      </c>
      <c r="E50" s="623"/>
      <c r="F50" s="624" t="s">
        <v>71</v>
      </c>
      <c r="G50" s="624"/>
      <c r="H50" s="352" t="s">
        <v>78</v>
      </c>
      <c r="L50" s="627" t="s">
        <v>148</v>
      </c>
      <c r="M50" s="628"/>
      <c r="N50" s="627" t="s">
        <v>150</v>
      </c>
      <c r="O50" s="628"/>
    </row>
    <row r="51" spans="1:15" ht="30.75" thickBot="1" x14ac:dyDescent="0.3">
      <c r="A51" s="439" t="s">
        <v>132</v>
      </c>
      <c r="B51" s="349"/>
      <c r="C51" s="197"/>
      <c r="D51" s="633"/>
      <c r="E51" s="633"/>
      <c r="F51" s="634"/>
      <c r="G51" s="634"/>
      <c r="H51" s="198"/>
      <c r="L51" s="203" t="s">
        <v>156</v>
      </c>
      <c r="M51" s="204" t="s">
        <v>78</v>
      </c>
      <c r="N51" s="203" t="s">
        <v>156</v>
      </c>
      <c r="O51" s="204" t="s">
        <v>78</v>
      </c>
    </row>
    <row r="52" spans="1:15" x14ac:dyDescent="0.2">
      <c r="A52" s="159" t="s">
        <v>130</v>
      </c>
      <c r="B52" s="19"/>
      <c r="C52" s="141">
        <v>0</v>
      </c>
      <c r="D52" s="440"/>
      <c r="E52" s="501"/>
      <c r="F52" s="441"/>
      <c r="G52" s="42"/>
      <c r="H52" s="139">
        <f>C52*E52*G52</f>
        <v>0</v>
      </c>
      <c r="L52" s="430"/>
      <c r="M52" s="199">
        <f>L52*H52</f>
        <v>0</v>
      </c>
      <c r="N52" s="430"/>
      <c r="O52" s="199">
        <f>N52*H52</f>
        <v>0</v>
      </c>
    </row>
    <row r="53" spans="1:15" x14ac:dyDescent="0.2">
      <c r="A53" s="57"/>
      <c r="B53" s="19"/>
      <c r="C53" s="50"/>
      <c r="D53" s="18"/>
      <c r="E53" s="501"/>
      <c r="F53" s="45"/>
      <c r="G53" s="42"/>
      <c r="H53" s="137">
        <f>C53*E53*G53</f>
        <v>0</v>
      </c>
      <c r="L53" s="430"/>
      <c r="M53" s="199">
        <f>L53*H53</f>
        <v>0</v>
      </c>
      <c r="N53" s="430"/>
      <c r="O53" s="199">
        <f>N53*H53</f>
        <v>0</v>
      </c>
    </row>
    <row r="54" spans="1:15" x14ac:dyDescent="0.2">
      <c r="A54" s="57"/>
      <c r="B54" s="19"/>
      <c r="C54" s="50"/>
      <c r="D54" s="18"/>
      <c r="E54" s="501"/>
      <c r="F54" s="45"/>
      <c r="G54" s="42"/>
      <c r="H54" s="137">
        <f>C54*E54*G54</f>
        <v>0</v>
      </c>
      <c r="L54" s="430"/>
      <c r="M54" s="199">
        <f>L54*H54</f>
        <v>0</v>
      </c>
      <c r="N54" s="430"/>
      <c r="O54" s="199">
        <f>N54*H54</f>
        <v>0</v>
      </c>
    </row>
    <row r="55" spans="1:15" x14ac:dyDescent="0.2">
      <c r="A55" s="57"/>
      <c r="B55" s="19"/>
      <c r="C55" s="50"/>
      <c r="D55" s="18"/>
      <c r="E55" s="501"/>
      <c r="F55" s="45"/>
      <c r="G55" s="42"/>
      <c r="H55" s="137">
        <f>C55*E55*G55</f>
        <v>0</v>
      </c>
      <c r="L55" s="430"/>
      <c r="M55" s="199">
        <f>L55*H55</f>
        <v>0</v>
      </c>
      <c r="N55" s="430"/>
      <c r="O55" s="199">
        <f>N55*H55</f>
        <v>0</v>
      </c>
    </row>
    <row r="56" spans="1:15" ht="15" thickBot="1" x14ac:dyDescent="0.25">
      <c r="A56" s="448"/>
      <c r="B56" s="19"/>
      <c r="C56" s="50"/>
      <c r="D56" s="18"/>
      <c r="E56" s="501"/>
      <c r="F56" s="45"/>
      <c r="G56" s="42"/>
      <c r="H56" s="137">
        <f>C56*E56*G56</f>
        <v>0</v>
      </c>
      <c r="L56" s="431"/>
      <c r="M56" s="199">
        <f>L56*H56</f>
        <v>0</v>
      </c>
      <c r="N56" s="431"/>
      <c r="O56" s="200">
        <f>N56*H56</f>
        <v>0</v>
      </c>
    </row>
    <row r="57" spans="1:15" ht="30.75" thickBot="1" x14ac:dyDescent="0.3">
      <c r="A57" s="160" t="s">
        <v>78</v>
      </c>
      <c r="B57" s="632"/>
      <c r="C57" s="632"/>
      <c r="D57" s="632"/>
      <c r="E57" s="632"/>
      <c r="F57" s="632"/>
      <c r="G57" s="632"/>
      <c r="H57" s="146">
        <f>SUM(H52:H56)</f>
        <v>0</v>
      </c>
      <c r="L57" s="74" t="s">
        <v>154</v>
      </c>
      <c r="M57" s="571">
        <f>SUM(M52:M56)</f>
        <v>0</v>
      </c>
      <c r="N57" s="81" t="s">
        <v>155</v>
      </c>
      <c r="O57" s="572">
        <f>SUM(O52:O56)</f>
        <v>0</v>
      </c>
    </row>
    <row r="58" spans="1:15" ht="15" thickTop="1" x14ac:dyDescent="0.2">
      <c r="A58" s="148"/>
      <c r="B58" s="28"/>
      <c r="C58" s="28"/>
      <c r="D58" s="28"/>
      <c r="E58" s="28"/>
      <c r="F58" s="28"/>
      <c r="G58" s="28"/>
      <c r="H58" s="161"/>
    </row>
    <row r="59" spans="1:15" ht="15" x14ac:dyDescent="0.25">
      <c r="A59" s="148"/>
      <c r="B59" s="28"/>
      <c r="C59" s="28"/>
      <c r="D59" s="28"/>
      <c r="E59" s="28"/>
      <c r="F59" s="28"/>
      <c r="G59" s="288" t="s">
        <v>363</v>
      </c>
      <c r="H59" s="570">
        <f>H25+J25+H39+J39+H48+H57</f>
        <v>0</v>
      </c>
    </row>
    <row r="60" spans="1:15" ht="15.75" thickBot="1" x14ac:dyDescent="0.3">
      <c r="A60" s="148"/>
      <c r="B60" s="28"/>
      <c r="C60" s="28"/>
      <c r="D60" s="28"/>
      <c r="E60" s="28"/>
      <c r="F60" s="28"/>
      <c r="G60" s="288"/>
      <c r="H60" s="71"/>
    </row>
    <row r="61" spans="1:15" ht="15.75" thickBot="1" x14ac:dyDescent="0.3">
      <c r="A61" s="148"/>
      <c r="B61" s="28"/>
      <c r="C61" s="28"/>
      <c r="D61" s="28"/>
      <c r="E61" s="28"/>
      <c r="F61" s="28"/>
      <c r="G61" s="288"/>
      <c r="H61" s="71"/>
      <c r="L61" s="627" t="s">
        <v>148</v>
      </c>
      <c r="M61" s="628"/>
      <c r="N61" s="627" t="s">
        <v>150</v>
      </c>
      <c r="O61" s="628"/>
    </row>
    <row r="62" spans="1:15" ht="30.75" thickBot="1" x14ac:dyDescent="0.3">
      <c r="A62" s="442" t="s">
        <v>170</v>
      </c>
      <c r="B62" s="443" t="s">
        <v>78</v>
      </c>
      <c r="C62" s="28"/>
      <c r="D62" s="28"/>
      <c r="E62" s="28"/>
      <c r="F62" s="28"/>
      <c r="G62" s="288"/>
      <c r="H62" s="71"/>
      <c r="L62" s="203" t="s">
        <v>156</v>
      </c>
      <c r="M62" s="204" t="s">
        <v>78</v>
      </c>
      <c r="N62" s="203" t="s">
        <v>156</v>
      </c>
      <c r="O62" s="204" t="s">
        <v>78</v>
      </c>
    </row>
    <row r="63" spans="1:15" ht="15" x14ac:dyDescent="0.25">
      <c r="A63" s="127" t="s">
        <v>172</v>
      </c>
      <c r="B63" s="449">
        <v>0</v>
      </c>
      <c r="C63" s="444"/>
      <c r="D63" s="28"/>
      <c r="E63" s="28"/>
      <c r="F63" s="28"/>
      <c r="G63" s="288"/>
      <c r="H63" s="71"/>
      <c r="L63" s="430"/>
      <c r="M63" s="195">
        <f t="shared" ref="M63:M74" si="8">L63*B63</f>
        <v>0</v>
      </c>
      <c r="N63" s="430"/>
      <c r="O63" s="195">
        <f t="shared" ref="O63:O74" si="9">N63*B63</f>
        <v>0</v>
      </c>
    </row>
    <row r="64" spans="1:15" ht="15" x14ac:dyDescent="0.25">
      <c r="A64" s="128" t="s">
        <v>161</v>
      </c>
      <c r="B64" s="450">
        <v>0</v>
      </c>
      <c r="C64" s="444"/>
      <c r="D64" s="28"/>
      <c r="E64" s="28"/>
      <c r="F64" s="28"/>
      <c r="G64" s="288"/>
      <c r="H64" s="71"/>
      <c r="L64" s="430"/>
      <c r="M64" s="195">
        <f t="shared" si="8"/>
        <v>0</v>
      </c>
      <c r="N64" s="430"/>
      <c r="O64" s="195">
        <f t="shared" si="9"/>
        <v>0</v>
      </c>
    </row>
    <row r="65" spans="1:15" ht="15" x14ac:dyDescent="0.25">
      <c r="A65" s="128" t="s">
        <v>162</v>
      </c>
      <c r="B65" s="450">
        <v>0</v>
      </c>
      <c r="C65" s="444"/>
      <c r="D65" s="28"/>
      <c r="E65" s="28"/>
      <c r="F65" s="28"/>
      <c r="G65" s="288"/>
      <c r="H65" s="71"/>
      <c r="L65" s="430"/>
      <c r="M65" s="195">
        <f t="shared" si="8"/>
        <v>0</v>
      </c>
      <c r="N65" s="430"/>
      <c r="O65" s="195">
        <f t="shared" si="9"/>
        <v>0</v>
      </c>
    </row>
    <row r="66" spans="1:15" ht="15" x14ac:dyDescent="0.25">
      <c r="A66" s="128" t="s">
        <v>163</v>
      </c>
      <c r="B66" s="450">
        <v>0</v>
      </c>
      <c r="C66" s="444"/>
      <c r="D66" s="28"/>
      <c r="E66" s="28"/>
      <c r="F66" s="28"/>
      <c r="G66" s="288"/>
      <c r="H66" s="71"/>
      <c r="L66" s="430"/>
      <c r="M66" s="195">
        <f t="shared" si="8"/>
        <v>0</v>
      </c>
      <c r="N66" s="430"/>
      <c r="O66" s="195">
        <f t="shared" si="9"/>
        <v>0</v>
      </c>
    </row>
    <row r="67" spans="1:15" ht="15" x14ac:dyDescent="0.25">
      <c r="A67" s="128" t="s">
        <v>164</v>
      </c>
      <c r="B67" s="450">
        <v>0</v>
      </c>
      <c r="C67" s="444"/>
      <c r="D67" s="28"/>
      <c r="E67" s="28"/>
      <c r="F67" s="28"/>
      <c r="G67" s="288"/>
      <c r="H67" s="71"/>
      <c r="L67" s="430"/>
      <c r="M67" s="195">
        <f t="shared" si="8"/>
        <v>0</v>
      </c>
      <c r="N67" s="430"/>
      <c r="O67" s="195">
        <f t="shared" si="9"/>
        <v>0</v>
      </c>
    </row>
    <row r="68" spans="1:15" ht="15" x14ac:dyDescent="0.25">
      <c r="A68" s="128" t="s">
        <v>165</v>
      </c>
      <c r="B68" s="450">
        <v>0</v>
      </c>
      <c r="C68" s="444"/>
      <c r="D68" s="28"/>
      <c r="E68" s="28"/>
      <c r="F68" s="28"/>
      <c r="G68" s="288"/>
      <c r="H68" s="71"/>
      <c r="L68" s="430"/>
      <c r="M68" s="195">
        <f t="shared" si="8"/>
        <v>0</v>
      </c>
      <c r="N68" s="430"/>
      <c r="O68" s="195">
        <f t="shared" si="9"/>
        <v>0</v>
      </c>
    </row>
    <row r="69" spans="1:15" ht="15" x14ac:dyDescent="0.25">
      <c r="A69" s="128" t="s">
        <v>166</v>
      </c>
      <c r="B69" s="450">
        <v>0</v>
      </c>
      <c r="C69" s="444"/>
      <c r="D69" s="28"/>
      <c r="E69" s="28"/>
      <c r="F69" s="28"/>
      <c r="G69" s="288"/>
      <c r="H69" s="71"/>
      <c r="L69" s="430"/>
      <c r="M69" s="195">
        <f t="shared" si="8"/>
        <v>0</v>
      </c>
      <c r="N69" s="430"/>
      <c r="O69" s="195">
        <f t="shared" si="9"/>
        <v>0</v>
      </c>
    </row>
    <row r="70" spans="1:15" ht="15" x14ac:dyDescent="0.25">
      <c r="A70" s="164" t="s">
        <v>167</v>
      </c>
      <c r="B70" s="450">
        <v>0</v>
      </c>
      <c r="C70" s="444"/>
      <c r="D70" s="28"/>
      <c r="E70" s="28"/>
      <c r="F70" s="28"/>
      <c r="G70" s="288"/>
      <c r="H70" s="71"/>
      <c r="L70" s="430"/>
      <c r="M70" s="195">
        <f t="shared" si="8"/>
        <v>0</v>
      </c>
      <c r="N70" s="430"/>
      <c r="O70" s="195">
        <f t="shared" si="9"/>
        <v>0</v>
      </c>
    </row>
    <row r="71" spans="1:15" ht="15" x14ac:dyDescent="0.25">
      <c r="A71" s="445" t="s">
        <v>168</v>
      </c>
      <c r="B71" s="450">
        <v>0</v>
      </c>
      <c r="C71" s="444"/>
      <c r="D71" s="28"/>
      <c r="E71" s="28"/>
      <c r="F71" s="28"/>
      <c r="G71" s="288"/>
      <c r="H71" s="71"/>
      <c r="L71" s="430"/>
      <c r="M71" s="195">
        <f t="shared" si="8"/>
        <v>0</v>
      </c>
      <c r="N71" s="430"/>
      <c r="O71" s="195">
        <f t="shared" si="9"/>
        <v>0</v>
      </c>
    </row>
    <row r="72" spans="1:15" ht="15" x14ac:dyDescent="0.25">
      <c r="A72" s="445" t="s">
        <v>169</v>
      </c>
      <c r="B72" s="450">
        <v>0</v>
      </c>
      <c r="C72" s="444"/>
      <c r="D72" s="28"/>
      <c r="E72" s="28"/>
      <c r="F72" s="28"/>
      <c r="G72" s="288"/>
      <c r="H72" s="71"/>
      <c r="L72" s="430"/>
      <c r="M72" s="195">
        <f t="shared" si="8"/>
        <v>0</v>
      </c>
      <c r="N72" s="430"/>
      <c r="O72" s="195">
        <f t="shared" si="9"/>
        <v>0</v>
      </c>
    </row>
    <row r="73" spans="1:15" ht="15" x14ac:dyDescent="0.25">
      <c r="A73" s="124" t="s">
        <v>591</v>
      </c>
      <c r="B73" s="450">
        <v>0</v>
      </c>
      <c r="C73" s="444"/>
      <c r="D73" s="28"/>
      <c r="E73" s="28"/>
      <c r="F73" s="28"/>
      <c r="G73" s="446"/>
      <c r="H73" s="71"/>
      <c r="L73" s="430"/>
      <c r="M73" s="195">
        <f t="shared" si="8"/>
        <v>0</v>
      </c>
      <c r="N73" s="430"/>
      <c r="O73" s="195">
        <f t="shared" si="9"/>
        <v>0</v>
      </c>
    </row>
    <row r="74" spans="1:15" ht="15" x14ac:dyDescent="0.25">
      <c r="A74" s="124" t="s">
        <v>592</v>
      </c>
      <c r="B74" s="450"/>
      <c r="C74" s="444"/>
      <c r="D74" s="28"/>
      <c r="E74" s="28"/>
      <c r="F74" s="28"/>
      <c r="G74" s="446"/>
      <c r="H74" s="71"/>
      <c r="L74" s="430"/>
      <c r="M74" s="195">
        <f t="shared" si="8"/>
        <v>0</v>
      </c>
      <c r="N74" s="430"/>
      <c r="O74" s="195">
        <f t="shared" si="9"/>
        <v>0</v>
      </c>
    </row>
    <row r="75" spans="1:15" ht="15.75" thickBot="1" x14ac:dyDescent="0.3">
      <c r="A75" s="124" t="s">
        <v>158</v>
      </c>
      <c r="B75" s="450">
        <v>0</v>
      </c>
      <c r="C75" s="444"/>
      <c r="D75" s="28"/>
      <c r="E75" s="28"/>
      <c r="F75" s="28"/>
      <c r="G75" s="446"/>
      <c r="H75" s="71"/>
      <c r="L75" s="431"/>
      <c r="M75" s="196">
        <f>L75*B75</f>
        <v>0</v>
      </c>
      <c r="N75" s="431"/>
      <c r="O75" s="196">
        <f>N75*B75</f>
        <v>0</v>
      </c>
    </row>
    <row r="76" spans="1:15" ht="30.75" thickBot="1" x14ac:dyDescent="0.3">
      <c r="A76" s="82" t="s">
        <v>171</v>
      </c>
      <c r="B76" s="574">
        <f>SUM(B63:B75)</f>
        <v>0</v>
      </c>
      <c r="C76" s="28"/>
      <c r="D76" s="28"/>
      <c r="E76" s="28"/>
      <c r="F76" s="28"/>
      <c r="G76" s="446"/>
      <c r="H76" s="71"/>
      <c r="L76" s="74" t="s">
        <v>154</v>
      </c>
      <c r="M76" s="573">
        <f>SUM(M63:M75)</f>
        <v>0</v>
      </c>
      <c r="N76" s="81" t="s">
        <v>155</v>
      </c>
      <c r="O76" s="573">
        <f>SUM(O63:O75)</f>
        <v>0</v>
      </c>
    </row>
    <row r="77" spans="1:15" ht="15.75" thickTop="1" thickBot="1" x14ac:dyDescent="0.25"/>
    <row r="78" spans="1:15" ht="30.75" thickBot="1" x14ac:dyDescent="0.25">
      <c r="A78" s="278" t="s">
        <v>588</v>
      </c>
      <c r="B78" s="279"/>
      <c r="C78" s="279"/>
      <c r="D78" s="279"/>
      <c r="E78" s="280"/>
      <c r="F78" s="279"/>
      <c r="G78" s="280"/>
      <c r="H78" s="281"/>
      <c r="I78" s="282"/>
      <c r="J78" s="282"/>
      <c r="L78" s="614" t="s">
        <v>148</v>
      </c>
      <c r="M78" s="615"/>
      <c r="N78" s="614" t="s">
        <v>150</v>
      </c>
      <c r="O78" s="615"/>
    </row>
    <row r="79" spans="1:15" ht="30.75" thickBot="1" x14ac:dyDescent="0.3">
      <c r="A79" s="215" t="s">
        <v>68</v>
      </c>
      <c r="B79" s="207" t="s">
        <v>696</v>
      </c>
      <c r="C79" s="216" t="s">
        <v>577</v>
      </c>
      <c r="D79" s="608" t="s">
        <v>578</v>
      </c>
      <c r="E79" s="644"/>
      <c r="F79" s="610" t="s">
        <v>71</v>
      </c>
      <c r="G79" s="644"/>
      <c r="H79" s="217" t="s">
        <v>78</v>
      </c>
      <c r="K79" s="282"/>
      <c r="L79" s="203" t="s">
        <v>156</v>
      </c>
      <c r="M79" s="204" t="s">
        <v>78</v>
      </c>
      <c r="N79" s="203" t="s">
        <v>156</v>
      </c>
      <c r="O79" s="204" t="s">
        <v>78</v>
      </c>
    </row>
    <row r="80" spans="1:15" ht="15.75" thickBot="1" x14ac:dyDescent="0.3">
      <c r="A80" s="57"/>
      <c r="B80" s="236" t="s">
        <v>697</v>
      </c>
      <c r="C80" s="26">
        <v>0</v>
      </c>
      <c r="D80" s="18"/>
      <c r="E80" s="27"/>
      <c r="F80" s="45"/>
      <c r="G80" s="27"/>
      <c r="H80" s="455">
        <f>C80*E80*G80</f>
        <v>0</v>
      </c>
      <c r="L80" s="430"/>
      <c r="M80" s="195">
        <f>L80*H80</f>
        <v>0</v>
      </c>
      <c r="N80" s="430"/>
      <c r="O80" s="195">
        <f>N80*H80</f>
        <v>0</v>
      </c>
    </row>
    <row r="81" spans="1:15" ht="15.75" thickBot="1" x14ac:dyDescent="0.3">
      <c r="A81" s="57"/>
      <c r="B81" s="236" t="s">
        <v>697</v>
      </c>
      <c r="C81" s="26"/>
      <c r="D81" s="18"/>
      <c r="E81" s="27"/>
      <c r="F81" s="45"/>
      <c r="G81" s="27"/>
      <c r="H81" s="455">
        <f>C81*E81*G81</f>
        <v>0</v>
      </c>
      <c r="L81" s="430"/>
      <c r="M81" s="195">
        <f>L81*H81</f>
        <v>0</v>
      </c>
      <c r="N81" s="430"/>
      <c r="O81" s="195">
        <f>N81*H81</f>
        <v>0</v>
      </c>
    </row>
    <row r="82" spans="1:15" ht="15.75" thickBot="1" x14ac:dyDescent="0.3">
      <c r="A82" s="57"/>
      <c r="B82" s="236" t="s">
        <v>697</v>
      </c>
      <c r="C82" s="26"/>
      <c r="D82" s="18"/>
      <c r="E82" s="27"/>
      <c r="F82" s="45"/>
      <c r="G82" s="27"/>
      <c r="H82" s="455">
        <f>C82*E82*G82</f>
        <v>0</v>
      </c>
      <c r="L82" s="430"/>
      <c r="M82" s="195">
        <f>L82*H82</f>
        <v>0</v>
      </c>
      <c r="N82" s="430"/>
      <c r="O82" s="195">
        <f>N82*H82</f>
        <v>0</v>
      </c>
    </row>
    <row r="83" spans="1:15" ht="15.75" thickBot="1" x14ac:dyDescent="0.3">
      <c r="A83" s="57"/>
      <c r="B83" s="236" t="s">
        <v>697</v>
      </c>
      <c r="C83" s="26"/>
      <c r="D83" s="18"/>
      <c r="E83" s="27"/>
      <c r="F83" s="45"/>
      <c r="G83" s="27"/>
      <c r="H83" s="455">
        <f>C83*E83*G83</f>
        <v>0</v>
      </c>
      <c r="L83" s="430"/>
      <c r="M83" s="195">
        <f>L83*H83</f>
        <v>0</v>
      </c>
      <c r="N83" s="430"/>
      <c r="O83" s="195">
        <f>N83*H83</f>
        <v>0</v>
      </c>
    </row>
    <row r="84" spans="1:15" ht="15.75" thickBot="1" x14ac:dyDescent="0.3">
      <c r="A84" s="57"/>
      <c r="B84" s="236" t="s">
        <v>697</v>
      </c>
      <c r="C84" s="26"/>
      <c r="D84" s="18"/>
      <c r="E84" s="27"/>
      <c r="F84" s="45"/>
      <c r="G84" s="27"/>
      <c r="H84" s="455">
        <f>C84*E84*G84</f>
        <v>0</v>
      </c>
      <c r="L84" s="431"/>
      <c r="M84" s="195">
        <f>L84*H84</f>
        <v>0</v>
      </c>
      <c r="N84" s="431"/>
      <c r="O84" s="196">
        <f>N84*H84</f>
        <v>0</v>
      </c>
    </row>
    <row r="85" spans="1:15" ht="30.75" thickBot="1" x14ac:dyDescent="0.3">
      <c r="A85" s="157" t="s">
        <v>78</v>
      </c>
      <c r="B85" s="611"/>
      <c r="C85" s="612"/>
      <c r="D85" s="612"/>
      <c r="E85" s="612"/>
      <c r="F85" s="612"/>
      <c r="G85" s="613"/>
      <c r="H85" s="287">
        <f>SUM(H80:H84)</f>
        <v>0</v>
      </c>
      <c r="L85" s="74" t="s">
        <v>154</v>
      </c>
      <c r="M85" s="569">
        <f>SUM(M80:M84)</f>
        <v>0</v>
      </c>
      <c r="N85" s="81" t="s">
        <v>155</v>
      </c>
      <c r="O85" s="569">
        <f>SUM(O80:O84)</f>
        <v>0</v>
      </c>
    </row>
    <row r="87" spans="1:15" ht="15" x14ac:dyDescent="0.25">
      <c r="G87" s="288" t="s">
        <v>589</v>
      </c>
      <c r="H87" s="570">
        <f>H85</f>
        <v>0</v>
      </c>
    </row>
  </sheetData>
  <sheetProtection selectLockedCells="1"/>
  <mergeCells count="36">
    <mergeCell ref="L61:M61"/>
    <mergeCell ref="N61:O61"/>
    <mergeCell ref="C42:H42"/>
    <mergeCell ref="B48:G48"/>
    <mergeCell ref="L50:M50"/>
    <mergeCell ref="N50:O50"/>
    <mergeCell ref="B57:G57"/>
    <mergeCell ref="D51:E51"/>
    <mergeCell ref="F51:G51"/>
    <mergeCell ref="D50:E50"/>
    <mergeCell ref="F50:G50"/>
    <mergeCell ref="D41:E41"/>
    <mergeCell ref="F41:G41"/>
    <mergeCell ref="L41:M41"/>
    <mergeCell ref="N41:O41"/>
    <mergeCell ref="D14:E14"/>
    <mergeCell ref="F14:G14"/>
    <mergeCell ref="H14:J14"/>
    <mergeCell ref="L14:M14"/>
    <mergeCell ref="N14:O14"/>
    <mergeCell ref="D27:E27"/>
    <mergeCell ref="F27:G27"/>
    <mergeCell ref="H27:J27"/>
    <mergeCell ref="L27:M27"/>
    <mergeCell ref="N27:O27"/>
    <mergeCell ref="B11:D11"/>
    <mergeCell ref="B6:D6"/>
    <mergeCell ref="B7:D7"/>
    <mergeCell ref="B8:D8"/>
    <mergeCell ref="B9:D9"/>
    <mergeCell ref="B10:D10"/>
    <mergeCell ref="L78:M78"/>
    <mergeCell ref="N78:O78"/>
    <mergeCell ref="D79:E79"/>
    <mergeCell ref="F79:G79"/>
    <mergeCell ref="B85:G85"/>
  </mergeCells>
  <pageMargins left="0.25" right="0" top="0.5" bottom="0.5" header="0.3" footer="0.3"/>
  <pageSetup paperSize="5" scale="70" fitToHeight="0" orientation="landscape" horizontalDpi="90" verticalDpi="90" r:id="rId1"/>
  <headerFooter>
    <oddHeader>&amp;LState of NH, DHHS, DLTSS, BDS&amp;C&amp;A</oddHeader>
    <oddFooter xml:space="preserve">&amp;C&amp;P of &amp;N&amp;RPrinted on &amp;D   </oddFooter>
  </headerFooter>
  <rowBreaks count="2" manualBreakCount="2">
    <brk id="39" max="14" man="1"/>
    <brk id="77"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'Drop-downs'!$B$7:$B$12</xm:f>
          </x14:formula1>
          <xm:sqref>B29:B38 B52:B56 B43:B47 B16:B24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topLeftCell="A58" zoomScale="90" zoomScaleNormal="90" zoomScaleSheetLayoutView="70" workbookViewId="0">
      <selection activeCell="H7" sqref="H7"/>
    </sheetView>
  </sheetViews>
  <sheetFormatPr defaultColWidth="24" defaultRowHeight="14.25" x14ac:dyDescent="0.2"/>
  <cols>
    <col min="1" max="1" width="45.28515625" style="164" customWidth="1"/>
    <col min="2" max="2" width="17" style="246" customWidth="1"/>
    <col min="3" max="3" width="22.42578125" style="164" customWidth="1"/>
    <col min="4" max="4" width="15" style="164" customWidth="1"/>
    <col min="5" max="5" width="14.42578125" style="242" customWidth="1"/>
    <col min="6" max="6" width="10" style="243" customWidth="1"/>
    <col min="7" max="7" width="15.5703125" style="244" customWidth="1"/>
    <col min="8" max="8" width="20.140625" style="164" customWidth="1"/>
    <col min="9" max="9" width="8.28515625" style="164" customWidth="1"/>
    <col min="10" max="10" width="22.42578125" style="164" customWidth="1"/>
    <col min="11" max="11" width="2.7109375" style="164" customWidth="1"/>
    <col min="12" max="12" width="12.140625" style="164" customWidth="1"/>
    <col min="13" max="13" width="17.5703125" style="164" customWidth="1"/>
    <col min="14" max="14" width="11.42578125" style="164" customWidth="1"/>
    <col min="15" max="16384" width="24" style="164"/>
  </cols>
  <sheetData>
    <row r="1" spans="1:15" ht="15" x14ac:dyDescent="0.25">
      <c r="A1" s="335">
        <f>'Total Budget'!B1</f>
        <v>0</v>
      </c>
    </row>
    <row r="2" spans="1:15" ht="15" x14ac:dyDescent="0.25">
      <c r="A2" s="220" t="str">
        <f>'Total Budget'!A2</f>
        <v>V3.1 07/20/2022</v>
      </c>
    </row>
    <row r="3" spans="1:15" ht="15" x14ac:dyDescent="0.25">
      <c r="A3" s="220"/>
    </row>
    <row r="4" spans="1:15" ht="15" x14ac:dyDescent="0.25">
      <c r="A4" s="220" t="s">
        <v>362</v>
      </c>
    </row>
    <row r="5" spans="1:15" ht="15" x14ac:dyDescent="0.25">
      <c r="A5" s="220"/>
    </row>
    <row r="6" spans="1:15" ht="15" x14ac:dyDescent="0.25">
      <c r="A6" s="212" t="s">
        <v>139</v>
      </c>
      <c r="B6" s="620">
        <f>'Total Budget'!B4:D4</f>
        <v>0</v>
      </c>
      <c r="C6" s="620"/>
      <c r="D6" s="620"/>
    </row>
    <row r="7" spans="1:15" ht="15" x14ac:dyDescent="0.25">
      <c r="A7" s="212" t="s">
        <v>66</v>
      </c>
      <c r="B7" s="620">
        <f>'Total Budget'!B5:D5</f>
        <v>0</v>
      </c>
      <c r="C7" s="620"/>
      <c r="D7" s="620"/>
    </row>
    <row r="8" spans="1:15" ht="15" x14ac:dyDescent="0.25">
      <c r="A8" s="213" t="s">
        <v>99</v>
      </c>
      <c r="B8" s="606">
        <f>'Total Budget'!B6:D6</f>
        <v>0</v>
      </c>
      <c r="C8" s="606"/>
      <c r="D8" s="606"/>
    </row>
    <row r="9" spans="1:15" ht="15" x14ac:dyDescent="0.25">
      <c r="A9" s="213" t="s">
        <v>100</v>
      </c>
      <c r="B9" s="621">
        <f>'Total Budget'!B7:D7</f>
        <v>0</v>
      </c>
      <c r="C9" s="621"/>
      <c r="D9" s="621"/>
    </row>
    <row r="10" spans="1:15" ht="15" x14ac:dyDescent="0.25">
      <c r="A10" s="214" t="s">
        <v>101</v>
      </c>
      <c r="B10" s="622">
        <f>'Total Budget'!B8:D8</f>
        <v>0</v>
      </c>
      <c r="C10" s="622"/>
      <c r="D10" s="622"/>
    </row>
    <row r="11" spans="1:15" ht="15" x14ac:dyDescent="0.25">
      <c r="A11" s="214" t="s">
        <v>160</v>
      </c>
      <c r="B11" s="616">
        <f>'Total Budget'!B10:D10</f>
        <v>0</v>
      </c>
      <c r="C11" s="616"/>
      <c r="D11" s="616"/>
    </row>
    <row r="12" spans="1:15" x14ac:dyDescent="0.2">
      <c r="A12" s="164" t="s">
        <v>115</v>
      </c>
    </row>
    <row r="13" spans="1:15" s="171" customFormat="1" ht="30.75" thickBot="1" x14ac:dyDescent="0.3">
      <c r="A13" s="432" t="s">
        <v>127</v>
      </c>
      <c r="B13" s="149"/>
      <c r="C13" s="247"/>
      <c r="D13" s="433"/>
      <c r="E13" s="433"/>
      <c r="F13" s="433"/>
      <c r="G13" s="433"/>
      <c r="H13" s="433"/>
      <c r="I13" s="434"/>
      <c r="J13" s="250"/>
    </row>
    <row r="14" spans="1:15" s="435" customFormat="1" ht="45" x14ac:dyDescent="0.25">
      <c r="A14" s="205" t="s">
        <v>68</v>
      </c>
      <c r="B14" s="546" t="s">
        <v>129</v>
      </c>
      <c r="C14" s="206" t="s">
        <v>51</v>
      </c>
      <c r="D14" s="623" t="s">
        <v>70</v>
      </c>
      <c r="E14" s="623"/>
      <c r="F14" s="624" t="s">
        <v>71</v>
      </c>
      <c r="G14" s="624"/>
      <c r="H14" s="625" t="s">
        <v>78</v>
      </c>
      <c r="I14" s="625"/>
      <c r="J14" s="626"/>
      <c r="L14" s="627" t="s">
        <v>148</v>
      </c>
      <c r="M14" s="628"/>
      <c r="N14" s="627" t="s">
        <v>150</v>
      </c>
      <c r="O14" s="628"/>
    </row>
    <row r="15" spans="1:15" ht="30" x14ac:dyDescent="0.25">
      <c r="A15" s="436" t="s">
        <v>73</v>
      </c>
      <c r="B15" s="45"/>
      <c r="C15" s="129" t="s">
        <v>51</v>
      </c>
      <c r="D15" s="548"/>
      <c r="E15" s="144"/>
      <c r="F15" s="45"/>
      <c r="G15" s="144"/>
      <c r="H15" s="18"/>
      <c r="I15" s="186" t="s">
        <v>74</v>
      </c>
      <c r="J15" s="145" t="s">
        <v>75</v>
      </c>
      <c r="L15" s="203" t="s">
        <v>156</v>
      </c>
      <c r="M15" s="204" t="s">
        <v>78</v>
      </c>
      <c r="N15" s="203" t="s">
        <v>156</v>
      </c>
      <c r="O15" s="204" t="s">
        <v>78</v>
      </c>
    </row>
    <row r="16" spans="1:15" x14ac:dyDescent="0.2">
      <c r="A16" s="57"/>
      <c r="B16" s="19"/>
      <c r="C16" s="20">
        <v>0</v>
      </c>
      <c r="D16" s="18"/>
      <c r="E16" s="499"/>
      <c r="F16" s="45"/>
      <c r="G16" s="21"/>
      <c r="H16" s="22">
        <f>C16*E16*G16</f>
        <v>0</v>
      </c>
      <c r="I16" s="23"/>
      <c r="J16" s="146">
        <f>I16*H16</f>
        <v>0</v>
      </c>
      <c r="L16" s="430"/>
      <c r="M16" s="199">
        <f>L16*(H16+J16)</f>
        <v>0</v>
      </c>
      <c r="N16" s="430"/>
      <c r="O16" s="199">
        <f>N16*(H16+J16)</f>
        <v>0</v>
      </c>
    </row>
    <row r="17" spans="1:15" x14ac:dyDescent="0.2">
      <c r="A17" s="57"/>
      <c r="B17" s="19"/>
      <c r="C17" s="20"/>
      <c r="D17" s="18"/>
      <c r="E17" s="499"/>
      <c r="F17" s="45"/>
      <c r="G17" s="21"/>
      <c r="H17" s="22">
        <f>C17*E17*G17</f>
        <v>0</v>
      </c>
      <c r="I17" s="23"/>
      <c r="J17" s="146">
        <f>I17*H17</f>
        <v>0</v>
      </c>
      <c r="L17" s="430"/>
      <c r="M17" s="199">
        <f>L17*(H17+J17)</f>
        <v>0</v>
      </c>
      <c r="N17" s="430"/>
      <c r="O17" s="199">
        <f>N17*(H17+J17)</f>
        <v>0</v>
      </c>
    </row>
    <row r="18" spans="1:15" x14ac:dyDescent="0.2">
      <c r="A18" s="57"/>
      <c r="B18" s="19"/>
      <c r="C18" s="20"/>
      <c r="D18" s="18"/>
      <c r="E18" s="499"/>
      <c r="F18" s="45"/>
      <c r="G18" s="21"/>
      <c r="H18" s="22">
        <f>C18*E18*G18</f>
        <v>0</v>
      </c>
      <c r="I18" s="23"/>
      <c r="J18" s="146">
        <f>I18*H18</f>
        <v>0</v>
      </c>
      <c r="L18" s="430"/>
      <c r="M18" s="199">
        <f>L18*(H18+J18)</f>
        <v>0</v>
      </c>
      <c r="N18" s="430"/>
      <c r="O18" s="199">
        <f>N18*(H18+J18)</f>
        <v>0</v>
      </c>
    </row>
    <row r="19" spans="1:15" x14ac:dyDescent="0.2">
      <c r="A19" s="147"/>
      <c r="B19" s="19"/>
      <c r="C19" s="20"/>
      <c r="D19" s="18"/>
      <c r="E19" s="499"/>
      <c r="F19" s="45"/>
      <c r="G19" s="21"/>
      <c r="H19" s="22">
        <f>C19*E19*G19</f>
        <v>0</v>
      </c>
      <c r="I19" s="23"/>
      <c r="J19" s="146">
        <f>I19*H19</f>
        <v>0</v>
      </c>
      <c r="L19" s="430"/>
      <c r="M19" s="199">
        <f>L19*(H19+J19)</f>
        <v>0</v>
      </c>
      <c r="N19" s="430"/>
      <c r="O19" s="199">
        <f>N19*(H19+J19)</f>
        <v>0</v>
      </c>
    </row>
    <row r="20" spans="1:15" x14ac:dyDescent="0.2">
      <c r="A20" s="147"/>
      <c r="B20" s="19"/>
      <c r="C20" s="20"/>
      <c r="D20" s="18"/>
      <c r="E20" s="499"/>
      <c r="F20" s="45"/>
      <c r="G20" s="21"/>
      <c r="H20" s="22">
        <f t="shared" ref="H20:H23" si="0">C20*E20*G20</f>
        <v>0</v>
      </c>
      <c r="I20" s="23"/>
      <c r="J20" s="146">
        <f t="shared" ref="J20:J23" si="1">I20*H20</f>
        <v>0</v>
      </c>
      <c r="L20" s="447"/>
      <c r="M20" s="199">
        <f t="shared" ref="M20:M23" si="2">L20*(H20+J20)</f>
        <v>0</v>
      </c>
      <c r="N20" s="447"/>
      <c r="O20" s="199">
        <f t="shared" ref="O20:O23" si="3">N20*(H20+J20)</f>
        <v>0</v>
      </c>
    </row>
    <row r="21" spans="1:15" x14ac:dyDescent="0.2">
      <c r="A21" s="147"/>
      <c r="B21" s="19"/>
      <c r="C21" s="20"/>
      <c r="D21" s="18"/>
      <c r="E21" s="499"/>
      <c r="F21" s="45"/>
      <c r="G21" s="21"/>
      <c r="H21" s="22">
        <f t="shared" si="0"/>
        <v>0</v>
      </c>
      <c r="I21" s="23"/>
      <c r="J21" s="146">
        <f t="shared" si="1"/>
        <v>0</v>
      </c>
      <c r="L21" s="447"/>
      <c r="M21" s="199">
        <f t="shared" si="2"/>
        <v>0</v>
      </c>
      <c r="N21" s="447"/>
      <c r="O21" s="199">
        <f t="shared" si="3"/>
        <v>0</v>
      </c>
    </row>
    <row r="22" spans="1:15" x14ac:dyDescent="0.2">
      <c r="A22" s="147"/>
      <c r="B22" s="19"/>
      <c r="C22" s="20"/>
      <c r="D22" s="18"/>
      <c r="E22" s="499"/>
      <c r="F22" s="45"/>
      <c r="G22" s="21"/>
      <c r="H22" s="22">
        <f t="shared" si="0"/>
        <v>0</v>
      </c>
      <c r="I22" s="23"/>
      <c r="J22" s="146">
        <f t="shared" si="1"/>
        <v>0</v>
      </c>
      <c r="L22" s="447"/>
      <c r="M22" s="199">
        <f t="shared" si="2"/>
        <v>0</v>
      </c>
      <c r="N22" s="447"/>
      <c r="O22" s="199">
        <f t="shared" si="3"/>
        <v>0</v>
      </c>
    </row>
    <row r="23" spans="1:15" x14ac:dyDescent="0.2">
      <c r="A23" s="147"/>
      <c r="B23" s="19"/>
      <c r="C23" s="20"/>
      <c r="D23" s="18"/>
      <c r="E23" s="499"/>
      <c r="F23" s="45"/>
      <c r="G23" s="21"/>
      <c r="H23" s="22">
        <f t="shared" si="0"/>
        <v>0</v>
      </c>
      <c r="I23" s="23"/>
      <c r="J23" s="146">
        <f t="shared" si="1"/>
        <v>0</v>
      </c>
      <c r="L23" s="447"/>
      <c r="M23" s="199">
        <f t="shared" si="2"/>
        <v>0</v>
      </c>
      <c r="N23" s="447"/>
      <c r="O23" s="199">
        <f t="shared" si="3"/>
        <v>0</v>
      </c>
    </row>
    <row r="24" spans="1:15" ht="15" thickBot="1" x14ac:dyDescent="0.25">
      <c r="A24" s="147"/>
      <c r="B24" s="19"/>
      <c r="C24" s="20"/>
      <c r="D24" s="18"/>
      <c r="E24" s="499"/>
      <c r="F24" s="45"/>
      <c r="G24" s="21"/>
      <c r="H24" s="22">
        <f>C24*E24*G24</f>
        <v>0</v>
      </c>
      <c r="I24" s="23"/>
      <c r="J24" s="146">
        <f>I24*H24</f>
        <v>0</v>
      </c>
      <c r="L24" s="431"/>
      <c r="M24" s="199">
        <f>L24*(H24+J24)</f>
        <v>0</v>
      </c>
      <c r="N24" s="431"/>
      <c r="O24" s="199">
        <f>N24*(H24+J24)</f>
        <v>0</v>
      </c>
    </row>
    <row r="25" spans="1:15" ht="48" customHeight="1" thickBot="1" x14ac:dyDescent="0.6">
      <c r="A25" s="58" t="s">
        <v>78</v>
      </c>
      <c r="B25" s="59"/>
      <c r="C25" s="60"/>
      <c r="D25" s="61"/>
      <c r="E25" s="62"/>
      <c r="F25" s="63"/>
      <c r="G25" s="64"/>
      <c r="H25" s="65">
        <f>SUM(H16:H24)</f>
        <v>0</v>
      </c>
      <c r="I25" s="66"/>
      <c r="J25" s="54">
        <f>SUM(J16:J24)</f>
        <v>0</v>
      </c>
      <c r="L25" s="74" t="s">
        <v>154</v>
      </c>
      <c r="M25" s="571">
        <f>SUM(M16:M24)</f>
        <v>0</v>
      </c>
      <c r="N25" s="81" t="s">
        <v>155</v>
      </c>
      <c r="O25" s="572">
        <f>SUM(O16:O24)</f>
        <v>0</v>
      </c>
    </row>
    <row r="26" spans="1:15" ht="15" thickBot="1" x14ac:dyDescent="0.25">
      <c r="A26" s="148"/>
      <c r="B26" s="67"/>
      <c r="C26" s="148"/>
      <c r="D26" s="148"/>
      <c r="E26" s="68"/>
      <c r="F26" s="149"/>
      <c r="G26" s="150"/>
      <c r="H26" s="148"/>
      <c r="I26" s="148"/>
      <c r="J26" s="148"/>
    </row>
    <row r="27" spans="1:15" s="282" customFormat="1" ht="45" x14ac:dyDescent="0.25">
      <c r="A27" s="205" t="s">
        <v>68</v>
      </c>
      <c r="B27" s="546" t="s">
        <v>129</v>
      </c>
      <c r="C27" s="206" t="s">
        <v>51</v>
      </c>
      <c r="D27" s="623" t="s">
        <v>70</v>
      </c>
      <c r="E27" s="623"/>
      <c r="F27" s="624" t="s">
        <v>71</v>
      </c>
      <c r="G27" s="624"/>
      <c r="H27" s="625" t="s">
        <v>78</v>
      </c>
      <c r="I27" s="625"/>
      <c r="J27" s="626"/>
      <c r="L27" s="627" t="s">
        <v>148</v>
      </c>
      <c r="M27" s="628"/>
      <c r="N27" s="627" t="s">
        <v>150</v>
      </c>
      <c r="O27" s="628"/>
    </row>
    <row r="28" spans="1:15" ht="30" x14ac:dyDescent="0.25">
      <c r="A28" s="437" t="s">
        <v>128</v>
      </c>
      <c r="B28" s="130"/>
      <c r="C28" s="129" t="s">
        <v>51</v>
      </c>
      <c r="D28" s="151"/>
      <c r="E28" s="69"/>
      <c r="F28" s="548"/>
      <c r="G28" s="152"/>
      <c r="H28" s="151"/>
      <c r="I28" s="186" t="s">
        <v>74</v>
      </c>
      <c r="J28" s="145" t="s">
        <v>75</v>
      </c>
      <c r="L28" s="203" t="s">
        <v>156</v>
      </c>
      <c r="M28" s="204" t="s">
        <v>78</v>
      </c>
      <c r="N28" s="203" t="s">
        <v>156</v>
      </c>
      <c r="O28" s="204" t="s">
        <v>78</v>
      </c>
    </row>
    <row r="29" spans="1:15" x14ac:dyDescent="0.2">
      <c r="A29" s="153" t="s">
        <v>600</v>
      </c>
      <c r="B29" s="19"/>
      <c r="C29" s="46">
        <v>0</v>
      </c>
      <c r="D29" s="18"/>
      <c r="E29" s="499"/>
      <c r="F29" s="45"/>
      <c r="G29" s="21"/>
      <c r="H29" s="70">
        <f t="shared" ref="H29:H38" si="4">C29*E29*G29</f>
        <v>0</v>
      </c>
      <c r="I29" s="23"/>
      <c r="J29" s="146">
        <f t="shared" ref="J29:J38" si="5">I29*H29</f>
        <v>0</v>
      </c>
      <c r="L29" s="430"/>
      <c r="M29" s="199">
        <f>L29*(H29+J29)</f>
        <v>0</v>
      </c>
      <c r="N29" s="430"/>
      <c r="O29" s="199">
        <f>N29*(H29+J29)</f>
        <v>0</v>
      </c>
    </row>
    <row r="30" spans="1:15" x14ac:dyDescent="0.2">
      <c r="A30" s="153"/>
      <c r="B30" s="19"/>
      <c r="C30" s="46"/>
      <c r="D30" s="18"/>
      <c r="E30" s="499"/>
      <c r="F30" s="45"/>
      <c r="G30" s="21"/>
      <c r="H30" s="22">
        <f t="shared" si="4"/>
        <v>0</v>
      </c>
      <c r="I30" s="23"/>
      <c r="J30" s="146">
        <f t="shared" si="5"/>
        <v>0</v>
      </c>
      <c r="L30" s="430"/>
      <c r="M30" s="199">
        <f>L30*(H30+J30)</f>
        <v>0</v>
      </c>
      <c r="N30" s="430"/>
      <c r="O30" s="199">
        <f>N30*(H30+J30)</f>
        <v>0</v>
      </c>
    </row>
    <row r="31" spans="1:15" x14ac:dyDescent="0.2">
      <c r="A31" s="153"/>
      <c r="B31" s="19"/>
      <c r="C31" s="46"/>
      <c r="D31" s="18"/>
      <c r="E31" s="499"/>
      <c r="F31" s="45"/>
      <c r="G31" s="21"/>
      <c r="H31" s="22">
        <f t="shared" si="4"/>
        <v>0</v>
      </c>
      <c r="I31" s="23"/>
      <c r="J31" s="146">
        <f t="shared" si="5"/>
        <v>0</v>
      </c>
      <c r="L31" s="430"/>
      <c r="M31" s="199">
        <f>L31*(H31+J31)</f>
        <v>0</v>
      </c>
      <c r="N31" s="430"/>
      <c r="O31" s="199">
        <f>N31*(H31+J31)</f>
        <v>0</v>
      </c>
    </row>
    <row r="32" spans="1:15" x14ac:dyDescent="0.2">
      <c r="A32" s="153"/>
      <c r="B32" s="19"/>
      <c r="C32" s="46"/>
      <c r="D32" s="18"/>
      <c r="E32" s="499"/>
      <c r="F32" s="45"/>
      <c r="G32" s="21"/>
      <c r="H32" s="22">
        <f t="shared" si="4"/>
        <v>0</v>
      </c>
      <c r="I32" s="23"/>
      <c r="J32" s="146">
        <f t="shared" si="5"/>
        <v>0</v>
      </c>
      <c r="L32" s="430"/>
      <c r="M32" s="199">
        <f t="shared" ref="M32:M36" si="6">L32*(H32+J32)</f>
        <v>0</v>
      </c>
      <c r="N32" s="430"/>
      <c r="O32" s="199">
        <f t="shared" ref="O32:O36" si="7">N32*(H32+J32)</f>
        <v>0</v>
      </c>
    </row>
    <row r="33" spans="1:15" x14ac:dyDescent="0.2">
      <c r="A33" s="153"/>
      <c r="B33" s="19"/>
      <c r="C33" s="46"/>
      <c r="D33" s="18"/>
      <c r="E33" s="499"/>
      <c r="F33" s="45"/>
      <c r="G33" s="21"/>
      <c r="H33" s="22">
        <f t="shared" si="4"/>
        <v>0</v>
      </c>
      <c r="I33" s="23"/>
      <c r="J33" s="146">
        <f t="shared" si="5"/>
        <v>0</v>
      </c>
      <c r="L33" s="430"/>
      <c r="M33" s="199">
        <f t="shared" si="6"/>
        <v>0</v>
      </c>
      <c r="N33" s="430"/>
      <c r="O33" s="199">
        <f t="shared" si="7"/>
        <v>0</v>
      </c>
    </row>
    <row r="34" spans="1:15" x14ac:dyDescent="0.2">
      <c r="A34" s="153"/>
      <c r="B34" s="19"/>
      <c r="C34" s="46"/>
      <c r="D34" s="18"/>
      <c r="E34" s="499"/>
      <c r="F34" s="45"/>
      <c r="G34" s="21"/>
      <c r="H34" s="22">
        <f t="shared" si="4"/>
        <v>0</v>
      </c>
      <c r="I34" s="23"/>
      <c r="J34" s="146">
        <f t="shared" si="5"/>
        <v>0</v>
      </c>
      <c r="L34" s="430"/>
      <c r="M34" s="199">
        <f t="shared" si="6"/>
        <v>0</v>
      </c>
      <c r="N34" s="430"/>
      <c r="O34" s="199">
        <f t="shared" si="7"/>
        <v>0</v>
      </c>
    </row>
    <row r="35" spans="1:15" x14ac:dyDescent="0.2">
      <c r="A35" s="153"/>
      <c r="B35" s="19"/>
      <c r="C35" s="46"/>
      <c r="D35" s="18"/>
      <c r="E35" s="499"/>
      <c r="F35" s="45"/>
      <c r="G35" s="21"/>
      <c r="H35" s="22">
        <f t="shared" si="4"/>
        <v>0</v>
      </c>
      <c r="I35" s="23"/>
      <c r="J35" s="146">
        <f t="shared" si="5"/>
        <v>0</v>
      </c>
      <c r="L35" s="430"/>
      <c r="M35" s="199">
        <f t="shared" si="6"/>
        <v>0</v>
      </c>
      <c r="N35" s="430"/>
      <c r="O35" s="199">
        <f t="shared" si="7"/>
        <v>0</v>
      </c>
    </row>
    <row r="36" spans="1:15" x14ac:dyDescent="0.2">
      <c r="A36" s="153"/>
      <c r="B36" s="19"/>
      <c r="C36" s="46"/>
      <c r="D36" s="18"/>
      <c r="E36" s="499"/>
      <c r="F36" s="45"/>
      <c r="G36" s="21"/>
      <c r="H36" s="22">
        <f t="shared" si="4"/>
        <v>0</v>
      </c>
      <c r="I36" s="23"/>
      <c r="J36" s="146">
        <f t="shared" si="5"/>
        <v>0</v>
      </c>
      <c r="L36" s="430"/>
      <c r="M36" s="199">
        <f t="shared" si="6"/>
        <v>0</v>
      </c>
      <c r="N36" s="430"/>
      <c r="O36" s="199">
        <f t="shared" si="7"/>
        <v>0</v>
      </c>
    </row>
    <row r="37" spans="1:15" x14ac:dyDescent="0.2">
      <c r="A37" s="57"/>
      <c r="B37" s="19"/>
      <c r="C37" s="46"/>
      <c r="D37" s="18"/>
      <c r="E37" s="499"/>
      <c r="F37" s="45"/>
      <c r="G37" s="21"/>
      <c r="H37" s="22">
        <f t="shared" si="4"/>
        <v>0</v>
      </c>
      <c r="I37" s="23"/>
      <c r="J37" s="146">
        <f t="shared" si="5"/>
        <v>0</v>
      </c>
      <c r="L37" s="430"/>
      <c r="M37" s="199">
        <f>L37*(H37+J37)</f>
        <v>0</v>
      </c>
      <c r="N37" s="430"/>
      <c r="O37" s="199">
        <f>N37*(H37+J37)</f>
        <v>0</v>
      </c>
    </row>
    <row r="38" spans="1:15" ht="15" thickBot="1" x14ac:dyDescent="0.25">
      <c r="A38" s="57"/>
      <c r="B38" s="19"/>
      <c r="C38" s="46"/>
      <c r="D38" s="18"/>
      <c r="E38" s="499"/>
      <c r="F38" s="45"/>
      <c r="G38" s="21"/>
      <c r="H38" s="22">
        <f t="shared" si="4"/>
        <v>0</v>
      </c>
      <c r="I38" s="23"/>
      <c r="J38" s="146">
        <f t="shared" si="5"/>
        <v>0</v>
      </c>
      <c r="L38" s="431"/>
      <c r="M38" s="199">
        <f>L38*(H38+J38)</f>
        <v>0</v>
      </c>
      <c r="N38" s="431"/>
      <c r="O38" s="200">
        <f>N38*(H38+J38)</f>
        <v>0</v>
      </c>
    </row>
    <row r="39" spans="1:15" ht="30.75" thickBot="1" x14ac:dyDescent="0.3">
      <c r="A39" s="58" t="s">
        <v>78</v>
      </c>
      <c r="B39" s="59"/>
      <c r="C39" s="60"/>
      <c r="D39" s="61"/>
      <c r="E39" s="62"/>
      <c r="F39" s="63"/>
      <c r="G39" s="64"/>
      <c r="H39" s="135">
        <f>SUM(H29:H38)</f>
        <v>0</v>
      </c>
      <c r="I39" s="61"/>
      <c r="J39" s="54">
        <f>SUM(J29:J38)</f>
        <v>0</v>
      </c>
      <c r="L39" s="74" t="s">
        <v>154</v>
      </c>
      <c r="M39" s="571">
        <f>SUM(M29:M38)</f>
        <v>0</v>
      </c>
      <c r="N39" s="81" t="s">
        <v>155</v>
      </c>
      <c r="O39" s="572">
        <f>SUM(O29:O38)</f>
        <v>0</v>
      </c>
    </row>
    <row r="40" spans="1:15" ht="15" thickBot="1" x14ac:dyDescent="0.25"/>
    <row r="41" spans="1:15" ht="45" x14ac:dyDescent="0.25">
      <c r="A41" s="205" t="s">
        <v>68</v>
      </c>
      <c r="B41" s="546" t="s">
        <v>129</v>
      </c>
      <c r="C41" s="206" t="s">
        <v>51</v>
      </c>
      <c r="D41" s="623" t="s">
        <v>70</v>
      </c>
      <c r="E41" s="623"/>
      <c r="F41" s="624" t="s">
        <v>71</v>
      </c>
      <c r="G41" s="624"/>
      <c r="H41" s="547" t="s">
        <v>78</v>
      </c>
      <c r="I41" s="154"/>
      <c r="J41" s="154"/>
      <c r="L41" s="627" t="s">
        <v>148</v>
      </c>
      <c r="M41" s="628"/>
      <c r="N41" s="627" t="s">
        <v>150</v>
      </c>
      <c r="O41" s="628"/>
    </row>
    <row r="42" spans="1:15" s="282" customFormat="1" ht="39.75" customHeight="1" x14ac:dyDescent="0.25">
      <c r="A42" s="436" t="s">
        <v>131</v>
      </c>
      <c r="B42" s="155"/>
      <c r="C42" s="629"/>
      <c r="D42" s="629"/>
      <c r="E42" s="629"/>
      <c r="F42" s="629"/>
      <c r="G42" s="629"/>
      <c r="H42" s="630"/>
      <c r="I42" s="164"/>
      <c r="J42" s="164"/>
      <c r="L42" s="203" t="s">
        <v>156</v>
      </c>
      <c r="M42" s="204" t="s">
        <v>78</v>
      </c>
      <c r="N42" s="203" t="s">
        <v>156</v>
      </c>
      <c r="O42" s="204" t="s">
        <v>78</v>
      </c>
    </row>
    <row r="43" spans="1:15" x14ac:dyDescent="0.2">
      <c r="A43" s="156"/>
      <c r="B43" s="19"/>
      <c r="C43" s="50">
        <v>0</v>
      </c>
      <c r="D43" s="18"/>
      <c r="E43" s="500"/>
      <c r="F43" s="45"/>
      <c r="G43" s="37"/>
      <c r="H43" s="136">
        <f>C43*E43*G43</f>
        <v>0</v>
      </c>
      <c r="L43" s="430"/>
      <c r="M43" s="199">
        <f>L43*H43</f>
        <v>0</v>
      </c>
      <c r="N43" s="430"/>
      <c r="O43" s="199">
        <f>N43*H43</f>
        <v>0</v>
      </c>
    </row>
    <row r="44" spans="1:15" x14ac:dyDescent="0.2">
      <c r="A44" s="57"/>
      <c r="B44" s="19"/>
      <c r="C44" s="50"/>
      <c r="D44" s="18"/>
      <c r="E44" s="500"/>
      <c r="F44" s="45"/>
      <c r="G44" s="37"/>
      <c r="H44" s="137">
        <f>C44*E44*G44</f>
        <v>0</v>
      </c>
      <c r="L44" s="430"/>
      <c r="M44" s="199">
        <f>L44*H44</f>
        <v>0</v>
      </c>
      <c r="N44" s="430"/>
      <c r="O44" s="199">
        <f>N44*H44</f>
        <v>0</v>
      </c>
    </row>
    <row r="45" spans="1:15" x14ac:dyDescent="0.2">
      <c r="A45" s="57"/>
      <c r="B45" s="19"/>
      <c r="C45" s="50"/>
      <c r="D45" s="18"/>
      <c r="E45" s="500"/>
      <c r="F45" s="45"/>
      <c r="G45" s="37"/>
      <c r="H45" s="137">
        <f>C45*E45*G45</f>
        <v>0</v>
      </c>
      <c r="L45" s="430"/>
      <c r="M45" s="199">
        <f>L45*H45</f>
        <v>0</v>
      </c>
      <c r="N45" s="430"/>
      <c r="O45" s="199">
        <f>N45*H45</f>
        <v>0</v>
      </c>
    </row>
    <row r="46" spans="1:15" x14ac:dyDescent="0.2">
      <c r="A46" s="57"/>
      <c r="B46" s="19"/>
      <c r="C46" s="50"/>
      <c r="D46" s="18"/>
      <c r="E46" s="500"/>
      <c r="F46" s="45"/>
      <c r="G46" s="37"/>
      <c r="H46" s="137">
        <f>C46*E46*G46</f>
        <v>0</v>
      </c>
      <c r="L46" s="430"/>
      <c r="M46" s="199">
        <f>L46*H46</f>
        <v>0</v>
      </c>
      <c r="N46" s="430"/>
      <c r="O46" s="199">
        <f>N46*H46</f>
        <v>0</v>
      </c>
    </row>
    <row r="47" spans="1:15" ht="15" thickBot="1" x14ac:dyDescent="0.25">
      <c r="A47" s="57"/>
      <c r="B47" s="19"/>
      <c r="C47" s="50"/>
      <c r="D47" s="18"/>
      <c r="E47" s="500"/>
      <c r="F47" s="45"/>
      <c r="G47" s="37"/>
      <c r="H47" s="137">
        <f>C47*E47*G47</f>
        <v>0</v>
      </c>
      <c r="L47" s="431"/>
      <c r="M47" s="199">
        <f>L47*H47</f>
        <v>0</v>
      </c>
      <c r="N47" s="431"/>
      <c r="O47" s="200">
        <f>N47*H47</f>
        <v>0</v>
      </c>
    </row>
    <row r="48" spans="1:15" ht="30.75" thickBot="1" x14ac:dyDescent="0.3">
      <c r="A48" s="157" t="s">
        <v>78</v>
      </c>
      <c r="B48" s="631"/>
      <c r="C48" s="631"/>
      <c r="D48" s="631"/>
      <c r="E48" s="631"/>
      <c r="F48" s="631"/>
      <c r="G48" s="631"/>
      <c r="H48" s="140">
        <f>SUM(H43:H47)</f>
        <v>0</v>
      </c>
      <c r="L48" s="74" t="s">
        <v>154</v>
      </c>
      <c r="M48" s="571">
        <f>SUM(M43:M47)</f>
        <v>0</v>
      </c>
      <c r="N48" s="81" t="s">
        <v>155</v>
      </c>
      <c r="O48" s="572">
        <f>SUM(O43:O47)</f>
        <v>0</v>
      </c>
    </row>
    <row r="49" spans="1:15" ht="15.75" thickBot="1" x14ac:dyDescent="0.3">
      <c r="A49" s="158"/>
      <c r="B49" s="131"/>
      <c r="C49" s="131"/>
      <c r="D49" s="131"/>
      <c r="E49" s="131"/>
      <c r="F49" s="131"/>
      <c r="G49" s="131"/>
      <c r="H49" s="132"/>
      <c r="L49" s="74"/>
      <c r="M49" s="77"/>
      <c r="N49" s="76"/>
      <c r="O49" s="78"/>
    </row>
    <row r="50" spans="1:15" ht="45.75" thickBot="1" x14ac:dyDescent="0.3">
      <c r="A50" s="205" t="s">
        <v>68</v>
      </c>
      <c r="B50" s="546" t="s">
        <v>129</v>
      </c>
      <c r="C50" s="206" t="s">
        <v>51</v>
      </c>
      <c r="D50" s="623" t="s">
        <v>70</v>
      </c>
      <c r="E50" s="623"/>
      <c r="F50" s="624" t="s">
        <v>71</v>
      </c>
      <c r="G50" s="624"/>
      <c r="H50" s="547" t="s">
        <v>78</v>
      </c>
      <c r="L50" s="627" t="s">
        <v>148</v>
      </c>
      <c r="M50" s="628"/>
      <c r="N50" s="627" t="s">
        <v>150</v>
      </c>
      <c r="O50" s="628"/>
    </row>
    <row r="51" spans="1:15" ht="30.75" thickBot="1" x14ac:dyDescent="0.3">
      <c r="A51" s="439" t="s">
        <v>132</v>
      </c>
      <c r="B51" s="549"/>
      <c r="C51" s="197"/>
      <c r="D51" s="633"/>
      <c r="E51" s="633"/>
      <c r="F51" s="634"/>
      <c r="G51" s="634"/>
      <c r="H51" s="198"/>
      <c r="L51" s="203" t="s">
        <v>156</v>
      </c>
      <c r="M51" s="204" t="s">
        <v>78</v>
      </c>
      <c r="N51" s="203" t="s">
        <v>156</v>
      </c>
      <c r="O51" s="204" t="s">
        <v>78</v>
      </c>
    </row>
    <row r="52" spans="1:15" x14ac:dyDescent="0.2">
      <c r="A52" s="159" t="s">
        <v>130</v>
      </c>
      <c r="B52" s="19"/>
      <c r="C52" s="141">
        <v>0</v>
      </c>
      <c r="D52" s="440"/>
      <c r="E52" s="501"/>
      <c r="F52" s="441"/>
      <c r="G52" s="42"/>
      <c r="H52" s="139">
        <f>C52*E52*G52</f>
        <v>0</v>
      </c>
      <c r="L52" s="430"/>
      <c r="M52" s="199">
        <f>L52*H52</f>
        <v>0</v>
      </c>
      <c r="N52" s="430"/>
      <c r="O52" s="199">
        <f>N52*H52</f>
        <v>0</v>
      </c>
    </row>
    <row r="53" spans="1:15" x14ac:dyDescent="0.2">
      <c r="A53" s="57"/>
      <c r="B53" s="19"/>
      <c r="C53" s="50"/>
      <c r="D53" s="18"/>
      <c r="E53" s="501"/>
      <c r="F53" s="45"/>
      <c r="G53" s="42"/>
      <c r="H53" s="137">
        <f>C53*E53*G53</f>
        <v>0</v>
      </c>
      <c r="L53" s="430"/>
      <c r="M53" s="199">
        <f>L53*H53</f>
        <v>0</v>
      </c>
      <c r="N53" s="430"/>
      <c r="O53" s="199">
        <f>N53*H53</f>
        <v>0</v>
      </c>
    </row>
    <row r="54" spans="1:15" x14ac:dyDescent="0.2">
      <c r="A54" s="57"/>
      <c r="B54" s="19"/>
      <c r="C54" s="50"/>
      <c r="D54" s="18"/>
      <c r="E54" s="501"/>
      <c r="F54" s="45"/>
      <c r="G54" s="42"/>
      <c r="H54" s="137">
        <f>C54*E54*G54</f>
        <v>0</v>
      </c>
      <c r="L54" s="430"/>
      <c r="M54" s="199">
        <f>L54*H54</f>
        <v>0</v>
      </c>
      <c r="N54" s="430"/>
      <c r="O54" s="199">
        <f>N54*H54</f>
        <v>0</v>
      </c>
    </row>
    <row r="55" spans="1:15" x14ac:dyDescent="0.2">
      <c r="A55" s="57"/>
      <c r="B55" s="19"/>
      <c r="C55" s="50"/>
      <c r="D55" s="18"/>
      <c r="E55" s="501"/>
      <c r="F55" s="45"/>
      <c r="G55" s="42"/>
      <c r="H55" s="137">
        <f>C55*E55*G55</f>
        <v>0</v>
      </c>
      <c r="L55" s="430"/>
      <c r="M55" s="199">
        <f>L55*H55</f>
        <v>0</v>
      </c>
      <c r="N55" s="430"/>
      <c r="O55" s="199">
        <f>N55*H55</f>
        <v>0</v>
      </c>
    </row>
    <row r="56" spans="1:15" ht="15" thickBot="1" x14ac:dyDescent="0.25">
      <c r="A56" s="448"/>
      <c r="B56" s="19"/>
      <c r="C56" s="50"/>
      <c r="D56" s="18"/>
      <c r="E56" s="501"/>
      <c r="F56" s="45"/>
      <c r="G56" s="42"/>
      <c r="H56" s="137">
        <f>C56*E56*G56</f>
        <v>0</v>
      </c>
      <c r="L56" s="431"/>
      <c r="M56" s="199">
        <f>L56*H56</f>
        <v>0</v>
      </c>
      <c r="N56" s="431"/>
      <c r="O56" s="200">
        <f>N56*H56</f>
        <v>0</v>
      </c>
    </row>
    <row r="57" spans="1:15" ht="30.75" thickBot="1" x14ac:dyDescent="0.3">
      <c r="A57" s="160" t="s">
        <v>78</v>
      </c>
      <c r="B57" s="632"/>
      <c r="C57" s="632"/>
      <c r="D57" s="632"/>
      <c r="E57" s="632"/>
      <c r="F57" s="632"/>
      <c r="G57" s="632"/>
      <c r="H57" s="146">
        <f>SUM(H52:H56)</f>
        <v>0</v>
      </c>
      <c r="L57" s="74" t="s">
        <v>154</v>
      </c>
      <c r="M57" s="571">
        <f>SUM(M52:M56)</f>
        <v>0</v>
      </c>
      <c r="N57" s="81" t="s">
        <v>155</v>
      </c>
      <c r="O57" s="572">
        <f>SUM(O52:O56)</f>
        <v>0</v>
      </c>
    </row>
    <row r="58" spans="1:15" ht="15" thickTop="1" x14ac:dyDescent="0.2">
      <c r="A58" s="148"/>
      <c r="B58" s="28"/>
      <c r="C58" s="28"/>
      <c r="D58" s="28"/>
      <c r="E58" s="28"/>
      <c r="F58" s="28"/>
      <c r="G58" s="28"/>
      <c r="H58" s="161"/>
    </row>
    <row r="59" spans="1:15" ht="15" x14ac:dyDescent="0.25">
      <c r="A59" s="148"/>
      <c r="B59" s="28"/>
      <c r="C59" s="28"/>
      <c r="D59" s="28"/>
      <c r="E59" s="28"/>
      <c r="F59" s="28"/>
      <c r="G59" s="288" t="s">
        <v>363</v>
      </c>
      <c r="H59" s="570">
        <f>H25+J25+H39+J39+H48+H57</f>
        <v>0</v>
      </c>
    </row>
    <row r="60" spans="1:15" ht="15.75" thickBot="1" x14ac:dyDescent="0.3">
      <c r="A60" s="148"/>
      <c r="B60" s="28"/>
      <c r="C60" s="28"/>
      <c r="D60" s="28"/>
      <c r="E60" s="28"/>
      <c r="F60" s="28"/>
      <c r="G60" s="288"/>
      <c r="H60" s="71"/>
    </row>
    <row r="61" spans="1:15" ht="15.75" thickBot="1" x14ac:dyDescent="0.3">
      <c r="A61" s="148"/>
      <c r="B61" s="28"/>
      <c r="C61" s="28"/>
      <c r="D61" s="28"/>
      <c r="E61" s="28"/>
      <c r="F61" s="28"/>
      <c r="G61" s="288"/>
      <c r="H61" s="71"/>
      <c r="L61" s="627" t="s">
        <v>148</v>
      </c>
      <c r="M61" s="628"/>
      <c r="N61" s="627" t="s">
        <v>150</v>
      </c>
      <c r="O61" s="628"/>
    </row>
    <row r="62" spans="1:15" ht="30.75" thickBot="1" x14ac:dyDescent="0.3">
      <c r="A62" s="442" t="s">
        <v>170</v>
      </c>
      <c r="B62" s="443" t="s">
        <v>78</v>
      </c>
      <c r="C62" s="28"/>
      <c r="D62" s="28"/>
      <c r="E62" s="28"/>
      <c r="F62" s="28"/>
      <c r="G62" s="288"/>
      <c r="H62" s="71"/>
      <c r="L62" s="203" t="s">
        <v>156</v>
      </c>
      <c r="M62" s="204" t="s">
        <v>78</v>
      </c>
      <c r="N62" s="203" t="s">
        <v>156</v>
      </c>
      <c r="O62" s="204" t="s">
        <v>78</v>
      </c>
    </row>
    <row r="63" spans="1:15" ht="15" x14ac:dyDescent="0.25">
      <c r="A63" s="127" t="s">
        <v>172</v>
      </c>
      <c r="B63" s="449"/>
      <c r="C63" s="444"/>
      <c r="D63" s="28"/>
      <c r="E63" s="28"/>
      <c r="F63" s="28"/>
      <c r="G63" s="288"/>
      <c r="H63" s="71"/>
      <c r="L63" s="430"/>
      <c r="M63" s="195">
        <f t="shared" ref="M63:M74" si="8">L63*B63</f>
        <v>0</v>
      </c>
      <c r="N63" s="430"/>
      <c r="O63" s="195">
        <f t="shared" ref="O63:O74" si="9">N63*B63</f>
        <v>0</v>
      </c>
    </row>
    <row r="64" spans="1:15" ht="15" x14ac:dyDescent="0.25">
      <c r="A64" s="128" t="s">
        <v>161</v>
      </c>
      <c r="B64" s="449"/>
      <c r="C64" s="444"/>
      <c r="D64" s="28"/>
      <c r="E64" s="28"/>
      <c r="F64" s="28"/>
      <c r="G64" s="288"/>
      <c r="H64" s="71"/>
      <c r="L64" s="430"/>
      <c r="M64" s="195">
        <f t="shared" si="8"/>
        <v>0</v>
      </c>
      <c r="N64" s="430"/>
      <c r="O64" s="195">
        <f t="shared" si="9"/>
        <v>0</v>
      </c>
    </row>
    <row r="65" spans="1:15" ht="15" x14ac:dyDescent="0.25">
      <c r="A65" s="128" t="s">
        <v>162</v>
      </c>
      <c r="B65" s="449"/>
      <c r="C65" s="444"/>
      <c r="D65" s="28"/>
      <c r="E65" s="28"/>
      <c r="F65" s="28"/>
      <c r="G65" s="288"/>
      <c r="H65" s="71"/>
      <c r="L65" s="430"/>
      <c r="M65" s="195">
        <f t="shared" si="8"/>
        <v>0</v>
      </c>
      <c r="N65" s="430"/>
      <c r="O65" s="195">
        <f t="shared" si="9"/>
        <v>0</v>
      </c>
    </row>
    <row r="66" spans="1:15" ht="15" x14ac:dyDescent="0.25">
      <c r="A66" s="128" t="s">
        <v>163</v>
      </c>
      <c r="B66" s="449"/>
      <c r="C66" s="444"/>
      <c r="D66" s="28"/>
      <c r="E66" s="28"/>
      <c r="F66" s="28"/>
      <c r="G66" s="288"/>
      <c r="H66" s="71"/>
      <c r="L66" s="430"/>
      <c r="M66" s="195">
        <f t="shared" si="8"/>
        <v>0</v>
      </c>
      <c r="N66" s="430"/>
      <c r="O66" s="195">
        <f t="shared" si="9"/>
        <v>0</v>
      </c>
    </row>
    <row r="67" spans="1:15" ht="15" x14ac:dyDescent="0.25">
      <c r="A67" s="128" t="s">
        <v>164</v>
      </c>
      <c r="B67" s="449"/>
      <c r="C67" s="444"/>
      <c r="D67" s="28"/>
      <c r="E67" s="28"/>
      <c r="F67" s="28"/>
      <c r="G67" s="288"/>
      <c r="H67" s="71"/>
      <c r="L67" s="430"/>
      <c r="M67" s="195">
        <f t="shared" si="8"/>
        <v>0</v>
      </c>
      <c r="N67" s="430"/>
      <c r="O67" s="195">
        <f t="shared" si="9"/>
        <v>0</v>
      </c>
    </row>
    <row r="68" spans="1:15" ht="15" x14ac:dyDescent="0.25">
      <c r="A68" s="128" t="s">
        <v>165</v>
      </c>
      <c r="B68" s="449"/>
      <c r="C68" s="444"/>
      <c r="D68" s="28"/>
      <c r="E68" s="28"/>
      <c r="F68" s="28"/>
      <c r="G68" s="288"/>
      <c r="H68" s="71"/>
      <c r="L68" s="430"/>
      <c r="M68" s="195">
        <f t="shared" si="8"/>
        <v>0</v>
      </c>
      <c r="N68" s="430"/>
      <c r="O68" s="195">
        <f t="shared" si="9"/>
        <v>0</v>
      </c>
    </row>
    <row r="69" spans="1:15" ht="15" x14ac:dyDescent="0.25">
      <c r="A69" s="128" t="s">
        <v>166</v>
      </c>
      <c r="B69" s="449"/>
      <c r="C69" s="444"/>
      <c r="D69" s="28"/>
      <c r="E69" s="28"/>
      <c r="F69" s="28"/>
      <c r="G69" s="288"/>
      <c r="H69" s="71"/>
      <c r="L69" s="430"/>
      <c r="M69" s="195">
        <f t="shared" si="8"/>
        <v>0</v>
      </c>
      <c r="N69" s="430"/>
      <c r="O69" s="195">
        <f t="shared" si="9"/>
        <v>0</v>
      </c>
    </row>
    <row r="70" spans="1:15" ht="15" x14ac:dyDescent="0.25">
      <c r="A70" s="164" t="s">
        <v>167</v>
      </c>
      <c r="B70" s="449"/>
      <c r="C70" s="444"/>
      <c r="D70" s="28"/>
      <c r="E70" s="28"/>
      <c r="F70" s="28"/>
      <c r="G70" s="288"/>
      <c r="H70" s="71"/>
      <c r="L70" s="430"/>
      <c r="M70" s="195">
        <f t="shared" si="8"/>
        <v>0</v>
      </c>
      <c r="N70" s="430"/>
      <c r="O70" s="195">
        <f t="shared" si="9"/>
        <v>0</v>
      </c>
    </row>
    <row r="71" spans="1:15" ht="15" x14ac:dyDescent="0.25">
      <c r="A71" s="445" t="s">
        <v>168</v>
      </c>
      <c r="B71" s="449"/>
      <c r="C71" s="444"/>
      <c r="D71" s="28"/>
      <c r="E71" s="28"/>
      <c r="F71" s="28"/>
      <c r="G71" s="288"/>
      <c r="H71" s="71"/>
      <c r="L71" s="430"/>
      <c r="M71" s="195">
        <f t="shared" si="8"/>
        <v>0</v>
      </c>
      <c r="N71" s="430"/>
      <c r="O71" s="195">
        <f t="shared" si="9"/>
        <v>0</v>
      </c>
    </row>
    <row r="72" spans="1:15" ht="15" x14ac:dyDescent="0.25">
      <c r="A72" s="445" t="s">
        <v>169</v>
      </c>
      <c r="B72" s="449"/>
      <c r="C72" s="444"/>
      <c r="D72" s="28"/>
      <c r="E72" s="28"/>
      <c r="F72" s="28"/>
      <c r="G72" s="288"/>
      <c r="H72" s="71"/>
      <c r="L72" s="430"/>
      <c r="M72" s="195">
        <f t="shared" si="8"/>
        <v>0</v>
      </c>
      <c r="N72" s="430"/>
      <c r="O72" s="195">
        <f t="shared" si="9"/>
        <v>0</v>
      </c>
    </row>
    <row r="73" spans="1:15" ht="15" x14ac:dyDescent="0.25">
      <c r="A73" s="124" t="s">
        <v>591</v>
      </c>
      <c r="B73" s="449"/>
      <c r="C73" s="444"/>
      <c r="D73" s="28"/>
      <c r="E73" s="28"/>
      <c r="F73" s="28"/>
      <c r="G73" s="446"/>
      <c r="H73" s="71"/>
      <c r="L73" s="430"/>
      <c r="M73" s="195">
        <f t="shared" si="8"/>
        <v>0</v>
      </c>
      <c r="N73" s="430"/>
      <c r="O73" s="195">
        <f t="shared" si="9"/>
        <v>0</v>
      </c>
    </row>
    <row r="74" spans="1:15" ht="15" x14ac:dyDescent="0.25">
      <c r="A74" s="124" t="s">
        <v>592</v>
      </c>
      <c r="B74" s="449"/>
      <c r="C74" s="444"/>
      <c r="D74" s="28"/>
      <c r="E74" s="28"/>
      <c r="F74" s="28"/>
      <c r="G74" s="446"/>
      <c r="H74" s="71"/>
      <c r="L74" s="430"/>
      <c r="M74" s="195">
        <f t="shared" si="8"/>
        <v>0</v>
      </c>
      <c r="N74" s="430"/>
      <c r="O74" s="195">
        <f t="shared" si="9"/>
        <v>0</v>
      </c>
    </row>
    <row r="75" spans="1:15" ht="15.75" thickBot="1" x14ac:dyDescent="0.3">
      <c r="A75" s="124" t="s">
        <v>158</v>
      </c>
      <c r="B75" s="449"/>
      <c r="C75" s="444"/>
      <c r="D75" s="28"/>
      <c r="E75" s="28"/>
      <c r="F75" s="28"/>
      <c r="G75" s="446"/>
      <c r="H75" s="71"/>
      <c r="L75" s="430"/>
      <c r="M75" s="196">
        <f>L75*B75</f>
        <v>0</v>
      </c>
      <c r="N75" s="430"/>
      <c r="O75" s="196">
        <f>N75*B75</f>
        <v>0</v>
      </c>
    </row>
    <row r="76" spans="1:15" ht="30.75" thickBot="1" x14ac:dyDescent="0.3">
      <c r="A76" s="82" t="s">
        <v>171</v>
      </c>
      <c r="B76" s="574">
        <f>SUM(B63:B75)</f>
        <v>0</v>
      </c>
      <c r="C76" s="28"/>
      <c r="D76" s="28"/>
      <c r="E76" s="28"/>
      <c r="F76" s="28"/>
      <c r="G76" s="446"/>
      <c r="H76" s="71"/>
      <c r="L76" s="74" t="s">
        <v>154</v>
      </c>
      <c r="M76" s="573">
        <f>SUM(M63:M75)</f>
        <v>0</v>
      </c>
      <c r="N76" s="81" t="s">
        <v>155</v>
      </c>
      <c r="O76" s="573">
        <f>SUM(O63:O75)</f>
        <v>0</v>
      </c>
    </row>
    <row r="77" spans="1:15" ht="15.75" thickTop="1" thickBot="1" x14ac:dyDescent="0.25"/>
    <row r="78" spans="1:15" ht="30.75" thickBot="1" x14ac:dyDescent="0.25">
      <c r="A78" s="278" t="s">
        <v>588</v>
      </c>
      <c r="B78" s="279"/>
      <c r="C78" s="279"/>
      <c r="D78" s="279"/>
      <c r="E78" s="280"/>
      <c r="F78" s="279"/>
      <c r="G78" s="280"/>
      <c r="H78" s="281"/>
      <c r="I78" s="282"/>
      <c r="J78" s="282"/>
      <c r="L78" s="614" t="s">
        <v>148</v>
      </c>
      <c r="M78" s="615"/>
      <c r="N78" s="614" t="s">
        <v>150</v>
      </c>
      <c r="O78" s="615"/>
    </row>
    <row r="79" spans="1:15" ht="30.75" thickBot="1" x14ac:dyDescent="0.3">
      <c r="A79" s="215" t="s">
        <v>68</v>
      </c>
      <c r="B79" s="207" t="s">
        <v>696</v>
      </c>
      <c r="C79" s="216" t="s">
        <v>577</v>
      </c>
      <c r="D79" s="608" t="s">
        <v>578</v>
      </c>
      <c r="E79" s="644"/>
      <c r="F79" s="610" t="s">
        <v>71</v>
      </c>
      <c r="G79" s="644"/>
      <c r="H79" s="217" t="s">
        <v>78</v>
      </c>
      <c r="K79" s="282"/>
      <c r="L79" s="203" t="s">
        <v>156</v>
      </c>
      <c r="M79" s="204" t="s">
        <v>78</v>
      </c>
      <c r="N79" s="203" t="s">
        <v>156</v>
      </c>
      <c r="O79" s="204" t="s">
        <v>78</v>
      </c>
    </row>
    <row r="80" spans="1:15" ht="15.75" thickBot="1" x14ac:dyDescent="0.3">
      <c r="A80" s="57"/>
      <c r="B80" s="236" t="s">
        <v>697</v>
      </c>
      <c r="C80" s="26">
        <v>0</v>
      </c>
      <c r="D80" s="18"/>
      <c r="E80" s="27"/>
      <c r="F80" s="45"/>
      <c r="G80" s="27"/>
      <c r="H80" s="455">
        <f>C80*E80*G80</f>
        <v>0</v>
      </c>
      <c r="L80" s="430"/>
      <c r="M80" s="195">
        <f>L80*H80</f>
        <v>0</v>
      </c>
      <c r="N80" s="430"/>
      <c r="O80" s="195">
        <f>N80*H80</f>
        <v>0</v>
      </c>
    </row>
    <row r="81" spans="1:15" ht="15.75" thickBot="1" x14ac:dyDescent="0.3">
      <c r="A81" s="57"/>
      <c r="B81" s="236" t="s">
        <v>697</v>
      </c>
      <c r="C81" s="26"/>
      <c r="D81" s="18"/>
      <c r="E81" s="27"/>
      <c r="F81" s="45"/>
      <c r="G81" s="27"/>
      <c r="H81" s="455">
        <f>C81*E81*G81</f>
        <v>0</v>
      </c>
      <c r="L81" s="430"/>
      <c r="M81" s="195">
        <f>L81*H81</f>
        <v>0</v>
      </c>
      <c r="N81" s="430"/>
      <c r="O81" s="195">
        <f>N81*H81</f>
        <v>0</v>
      </c>
    </row>
    <row r="82" spans="1:15" ht="15.75" thickBot="1" x14ac:dyDescent="0.3">
      <c r="A82" s="57"/>
      <c r="B82" s="236" t="s">
        <v>697</v>
      </c>
      <c r="C82" s="26"/>
      <c r="D82" s="18"/>
      <c r="E82" s="27"/>
      <c r="F82" s="45"/>
      <c r="G82" s="27"/>
      <c r="H82" s="455">
        <f>C82*E82*G82</f>
        <v>0</v>
      </c>
      <c r="L82" s="430"/>
      <c r="M82" s="195">
        <f>L82*H82</f>
        <v>0</v>
      </c>
      <c r="N82" s="430"/>
      <c r="O82" s="195">
        <f>N82*H82</f>
        <v>0</v>
      </c>
    </row>
    <row r="83" spans="1:15" ht="15.75" thickBot="1" x14ac:dyDescent="0.3">
      <c r="A83" s="57"/>
      <c r="B83" s="236" t="s">
        <v>697</v>
      </c>
      <c r="C83" s="26"/>
      <c r="D83" s="18"/>
      <c r="E83" s="27"/>
      <c r="F83" s="45"/>
      <c r="G83" s="27"/>
      <c r="H83" s="455">
        <f>C83*E83*G83</f>
        <v>0</v>
      </c>
      <c r="L83" s="430"/>
      <c r="M83" s="195">
        <f>L83*H83</f>
        <v>0</v>
      </c>
      <c r="N83" s="430"/>
      <c r="O83" s="195">
        <f>N83*H83</f>
        <v>0</v>
      </c>
    </row>
    <row r="84" spans="1:15" ht="15.75" thickBot="1" x14ac:dyDescent="0.3">
      <c r="A84" s="57"/>
      <c r="B84" s="236" t="s">
        <v>697</v>
      </c>
      <c r="C84" s="26"/>
      <c r="D84" s="18"/>
      <c r="E84" s="27"/>
      <c r="F84" s="45"/>
      <c r="G84" s="27"/>
      <c r="H84" s="455">
        <f>C84*E84*G84</f>
        <v>0</v>
      </c>
      <c r="L84" s="431"/>
      <c r="M84" s="195">
        <f>L84*H84</f>
        <v>0</v>
      </c>
      <c r="N84" s="431"/>
      <c r="O84" s="196">
        <f>N84*H84</f>
        <v>0</v>
      </c>
    </row>
    <row r="85" spans="1:15" ht="30.75" thickBot="1" x14ac:dyDescent="0.3">
      <c r="A85" s="157" t="s">
        <v>78</v>
      </c>
      <c r="B85" s="611"/>
      <c r="C85" s="612"/>
      <c r="D85" s="612"/>
      <c r="E85" s="612"/>
      <c r="F85" s="612"/>
      <c r="G85" s="613"/>
      <c r="H85" s="287">
        <f>SUM(H80:H84)</f>
        <v>0</v>
      </c>
      <c r="L85" s="74" t="s">
        <v>154</v>
      </c>
      <c r="M85" s="569">
        <f>SUM(M80:M84)</f>
        <v>0</v>
      </c>
      <c r="N85" s="81" t="s">
        <v>155</v>
      </c>
      <c r="O85" s="569">
        <f>SUM(O80:O84)</f>
        <v>0</v>
      </c>
    </row>
    <row r="87" spans="1:15" ht="15" x14ac:dyDescent="0.25">
      <c r="G87" s="288" t="s">
        <v>589</v>
      </c>
      <c r="H87" s="570">
        <f>H85</f>
        <v>0</v>
      </c>
    </row>
  </sheetData>
  <sheetProtection selectLockedCells="1"/>
  <mergeCells count="36">
    <mergeCell ref="B11:D11"/>
    <mergeCell ref="B6:D6"/>
    <mergeCell ref="B7:D7"/>
    <mergeCell ref="B8:D8"/>
    <mergeCell ref="B9:D9"/>
    <mergeCell ref="B10:D10"/>
    <mergeCell ref="N14:O14"/>
    <mergeCell ref="D27:E27"/>
    <mergeCell ref="F27:G27"/>
    <mergeCell ref="H27:J27"/>
    <mergeCell ref="L27:M27"/>
    <mergeCell ref="N27:O27"/>
    <mergeCell ref="D14:E14"/>
    <mergeCell ref="F14:G14"/>
    <mergeCell ref="H14:J14"/>
    <mergeCell ref="L14:M14"/>
    <mergeCell ref="D41:E41"/>
    <mergeCell ref="F41:G41"/>
    <mergeCell ref="L41:M41"/>
    <mergeCell ref="N41:O41"/>
    <mergeCell ref="C42:H42"/>
    <mergeCell ref="D50:E50"/>
    <mergeCell ref="F50:G50"/>
    <mergeCell ref="L50:M50"/>
    <mergeCell ref="N50:O50"/>
    <mergeCell ref="B48:G48"/>
    <mergeCell ref="D51:E51"/>
    <mergeCell ref="F51:G51"/>
    <mergeCell ref="B85:G85"/>
    <mergeCell ref="B57:G57"/>
    <mergeCell ref="L61:M61"/>
    <mergeCell ref="N61:O61"/>
    <mergeCell ref="L78:M78"/>
    <mergeCell ref="N78:O78"/>
    <mergeCell ref="D79:E79"/>
    <mergeCell ref="F79:G79"/>
  </mergeCells>
  <pageMargins left="0.25" right="0" top="0.5" bottom="0.5" header="0.3" footer="0.3"/>
  <pageSetup paperSize="5" scale="70" fitToHeight="0" orientation="landscape" horizontalDpi="90" verticalDpi="90" r:id="rId1"/>
  <headerFooter>
    <oddHeader>&amp;LState of NH, DHHS, DLTSS, BDS&amp;C&amp;A</oddHeader>
    <oddFooter xml:space="preserve">&amp;C&amp;P of &amp;N&amp;RPrinted on &amp;D   </oddFooter>
  </headerFooter>
  <rowBreaks count="2" manualBreakCount="2">
    <brk id="39" max="14" man="1"/>
    <brk id="77"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'Drop-downs'!$B$7:$B$12</xm:f>
          </x14:formula1>
          <xm:sqref>B29:B38 B52:B56 B43:B47 B16:B24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fitToPage="1"/>
  </sheetPr>
  <dimension ref="A1:O87"/>
  <sheetViews>
    <sheetView topLeftCell="A37" zoomScale="90" zoomScaleNormal="90" zoomScaleSheetLayoutView="100" workbookViewId="0">
      <selection activeCell="E59" sqref="E59"/>
    </sheetView>
  </sheetViews>
  <sheetFormatPr defaultColWidth="9.5703125" defaultRowHeight="14.25" x14ac:dyDescent="0.2"/>
  <cols>
    <col min="1" max="1" width="45.28515625" style="32" customWidth="1"/>
    <col min="2" max="2" width="20.42578125" style="31" customWidth="1"/>
    <col min="3" max="3" width="15.85546875" style="32" customWidth="1"/>
    <col min="4" max="4" width="35.140625" style="32" customWidth="1"/>
    <col min="5" max="5" width="15" style="32" customWidth="1"/>
    <col min="6" max="6" width="22.42578125" style="32" customWidth="1"/>
    <col min="7" max="7" width="11.140625" style="32" customWidth="1"/>
    <col min="8" max="8" width="15" style="33" customWidth="1"/>
    <col min="9" max="9" width="3.140625" style="33" customWidth="1"/>
    <col min="10" max="10" width="11.5703125" style="119" customWidth="1"/>
    <col min="11" max="11" width="19" style="32" customWidth="1"/>
    <col min="12" max="12" width="13" style="121" customWidth="1"/>
    <col min="13" max="13" width="14.7109375" style="32" customWidth="1"/>
    <col min="14" max="14" width="14" style="32" customWidth="1"/>
    <col min="15" max="15" width="13.85546875" style="32" customWidth="1"/>
    <col min="16" max="16" width="12.85546875" style="32" customWidth="1"/>
    <col min="17" max="16384" width="9.5703125" style="32"/>
  </cols>
  <sheetData>
    <row r="1" spans="1:15" ht="15" x14ac:dyDescent="0.25">
      <c r="A1" s="335">
        <f>'Total Budget'!B1</f>
        <v>0</v>
      </c>
      <c r="B1" s="265"/>
      <c r="C1" s="164"/>
      <c r="D1" s="164"/>
      <c r="E1" s="164"/>
      <c r="F1" s="164"/>
      <c r="G1" s="164"/>
      <c r="J1" s="166"/>
      <c r="K1" s="164"/>
      <c r="L1" s="167"/>
      <c r="M1" s="164"/>
      <c r="N1" s="164"/>
      <c r="O1" s="164"/>
    </row>
    <row r="2" spans="1:15" ht="15" x14ac:dyDescent="0.25">
      <c r="A2" s="220" t="str">
        <f>'Total Budget'!A2</f>
        <v>V3.1 07/20/2022</v>
      </c>
      <c r="B2" s="165"/>
      <c r="C2" s="164"/>
      <c r="D2" s="164"/>
      <c r="E2" s="164"/>
      <c r="F2" s="164"/>
      <c r="G2" s="164"/>
      <c r="J2" s="166"/>
      <c r="K2" s="164"/>
      <c r="L2" s="167"/>
      <c r="M2" s="164"/>
      <c r="N2" s="164"/>
      <c r="O2" s="164"/>
    </row>
    <row r="3" spans="1:15" ht="15" x14ac:dyDescent="0.25">
      <c r="A3" s="220"/>
      <c r="B3" s="165"/>
      <c r="C3" s="164"/>
      <c r="D3" s="164"/>
      <c r="E3" s="164"/>
      <c r="F3" s="164"/>
      <c r="G3" s="164"/>
      <c r="J3" s="166"/>
      <c r="K3" s="164"/>
      <c r="L3" s="167"/>
      <c r="M3" s="164"/>
      <c r="N3" s="164"/>
      <c r="O3" s="164"/>
    </row>
    <row r="4" spans="1:15" ht="30" x14ac:dyDescent="0.25">
      <c r="A4" s="234" t="s">
        <v>140</v>
      </c>
      <c r="B4" s="165"/>
      <c r="C4" s="164"/>
      <c r="D4" s="164"/>
      <c r="E4" s="164"/>
      <c r="F4" s="164"/>
      <c r="G4" s="164"/>
      <c r="J4" s="166"/>
      <c r="K4" s="168"/>
      <c r="L4" s="167"/>
      <c r="M4" s="164"/>
      <c r="N4" s="164"/>
      <c r="O4" s="164"/>
    </row>
    <row r="5" spans="1:15" ht="15" x14ac:dyDescent="0.25">
      <c r="A5" s="221"/>
      <c r="B5" s="165"/>
      <c r="C5" s="164"/>
      <c r="D5" s="164"/>
      <c r="E5" s="164"/>
      <c r="F5" s="164"/>
      <c r="G5" s="164"/>
      <c r="J5" s="166"/>
      <c r="K5" s="168"/>
      <c r="L5" s="167"/>
      <c r="M5" s="164"/>
      <c r="N5" s="164"/>
      <c r="O5" s="164"/>
    </row>
    <row r="6" spans="1:15" ht="15" x14ac:dyDescent="0.25">
      <c r="A6" s="212" t="s">
        <v>139</v>
      </c>
      <c r="B6" s="620">
        <f>'Total Budget'!B4:D4</f>
        <v>0</v>
      </c>
      <c r="C6" s="620"/>
      <c r="D6" s="620"/>
      <c r="E6" s="164"/>
      <c r="F6" s="164"/>
      <c r="G6" s="164"/>
      <c r="J6" s="166"/>
      <c r="K6" s="168"/>
      <c r="L6" s="167"/>
      <c r="M6" s="164"/>
      <c r="N6" s="164"/>
      <c r="O6" s="164"/>
    </row>
    <row r="7" spans="1:15" ht="15" x14ac:dyDescent="0.25">
      <c r="A7" s="212" t="s">
        <v>66</v>
      </c>
      <c r="B7" s="620">
        <f>'Total Budget'!B5:D5</f>
        <v>0</v>
      </c>
      <c r="C7" s="620"/>
      <c r="D7" s="620"/>
      <c r="E7" s="164"/>
      <c r="F7" s="164"/>
      <c r="G7" s="164"/>
      <c r="J7" s="166"/>
      <c r="K7" s="168"/>
      <c r="L7" s="167"/>
      <c r="M7" s="164"/>
      <c r="N7" s="164"/>
      <c r="O7" s="164"/>
    </row>
    <row r="8" spans="1:15" ht="15" x14ac:dyDescent="0.25">
      <c r="A8" s="213" t="s">
        <v>99</v>
      </c>
      <c r="B8" s="606">
        <f>'Total Budget'!B6:D6</f>
        <v>0</v>
      </c>
      <c r="C8" s="606"/>
      <c r="D8" s="606"/>
      <c r="E8" s="164"/>
      <c r="F8" s="164"/>
      <c r="G8" s="164"/>
      <c r="J8" s="166"/>
      <c r="K8" s="168"/>
      <c r="L8" s="167"/>
      <c r="M8" s="164"/>
      <c r="N8" s="164"/>
      <c r="O8" s="164"/>
    </row>
    <row r="9" spans="1:15" ht="15" x14ac:dyDescent="0.25">
      <c r="A9" s="213" t="s">
        <v>100</v>
      </c>
      <c r="B9" s="620">
        <f>'Total Budget'!B7:D7</f>
        <v>0</v>
      </c>
      <c r="C9" s="620"/>
      <c r="D9" s="620"/>
      <c r="E9" s="164"/>
      <c r="F9" s="164"/>
      <c r="G9" s="164"/>
      <c r="J9" s="166"/>
      <c r="K9" s="168"/>
      <c r="L9" s="167"/>
      <c r="M9" s="164"/>
      <c r="N9" s="164"/>
      <c r="O9" s="164"/>
    </row>
    <row r="10" spans="1:15" ht="15" x14ac:dyDescent="0.25">
      <c r="A10" s="214" t="s">
        <v>101</v>
      </c>
      <c r="B10" s="620">
        <f>'Total Budget'!B8:D8</f>
        <v>0</v>
      </c>
      <c r="C10" s="620"/>
      <c r="D10" s="620"/>
      <c r="E10" s="164"/>
      <c r="F10" s="164"/>
      <c r="G10" s="164"/>
      <c r="J10" s="166"/>
      <c r="K10" s="168"/>
      <c r="L10" s="167"/>
      <c r="M10" s="164"/>
      <c r="N10" s="164"/>
      <c r="O10" s="164"/>
    </row>
    <row r="11" spans="1:15" ht="15" x14ac:dyDescent="0.25">
      <c r="A11" s="222" t="s">
        <v>160</v>
      </c>
      <c r="B11" s="645">
        <f>'Total Budget'!B10:D10</f>
        <v>0</v>
      </c>
      <c r="C11" s="645"/>
      <c r="D11" s="645"/>
      <c r="E11" s="164"/>
      <c r="F11" s="164"/>
      <c r="G11" s="164"/>
      <c r="J11" s="166"/>
      <c r="K11" s="168"/>
      <c r="L11" s="167"/>
      <c r="M11" s="164"/>
      <c r="N11" s="164"/>
      <c r="O11" s="164"/>
    </row>
    <row r="12" spans="1:15" ht="15" x14ac:dyDescent="0.25">
      <c r="A12" s="223"/>
      <c r="B12" s="165"/>
      <c r="C12" s="164"/>
      <c r="D12" s="164"/>
      <c r="E12" s="164"/>
      <c r="F12" s="164"/>
      <c r="G12" s="164"/>
      <c r="J12" s="166"/>
      <c r="K12" s="168"/>
      <c r="L12" s="167"/>
      <c r="M12" s="164"/>
      <c r="N12" s="164"/>
      <c r="O12" s="164"/>
    </row>
    <row r="13" spans="1:15" s="164" customFormat="1" ht="15.75" thickBot="1" x14ac:dyDescent="0.25">
      <c r="A13" s="456"/>
      <c r="B13" s="457"/>
      <c r="C13" s="453"/>
      <c r="D13" s="453"/>
      <c r="E13" s="242"/>
      <c r="F13" s="243"/>
      <c r="G13" s="244"/>
      <c r="J13" s="167"/>
      <c r="L13" s="167"/>
    </row>
    <row r="14" spans="1:15" ht="15.75" thickBot="1" x14ac:dyDescent="0.3">
      <c r="A14" s="458" t="s">
        <v>97</v>
      </c>
      <c r="B14" s="459" t="s">
        <v>98</v>
      </c>
      <c r="C14" s="459"/>
      <c r="D14" s="459"/>
      <c r="E14" s="460"/>
      <c r="F14" s="459"/>
      <c r="G14" s="460"/>
      <c r="H14" s="461"/>
      <c r="I14" s="435"/>
      <c r="J14" s="627" t="s">
        <v>148</v>
      </c>
      <c r="K14" s="628"/>
      <c r="L14" s="627" t="s">
        <v>150</v>
      </c>
      <c r="M14" s="628"/>
      <c r="N14" s="164"/>
      <c r="O14" s="164"/>
    </row>
    <row r="15" spans="1:15" ht="53.25" customHeight="1" thickBot="1" x14ac:dyDescent="0.3">
      <c r="A15" s="224" t="s">
        <v>68</v>
      </c>
      <c r="B15" s="207" t="s">
        <v>129</v>
      </c>
      <c r="C15" s="216" t="s">
        <v>51</v>
      </c>
      <c r="D15" s="608" t="s">
        <v>70</v>
      </c>
      <c r="E15" s="644"/>
      <c r="F15" s="610" t="s">
        <v>71</v>
      </c>
      <c r="G15" s="644"/>
      <c r="H15" s="189" t="s">
        <v>72</v>
      </c>
      <c r="I15" s="164"/>
      <c r="J15" s="203" t="s">
        <v>156</v>
      </c>
      <c r="K15" s="204" t="s">
        <v>78</v>
      </c>
      <c r="L15" s="203" t="s">
        <v>156</v>
      </c>
      <c r="M15" s="204" t="s">
        <v>78</v>
      </c>
      <c r="N15" s="164"/>
      <c r="O15" s="164"/>
    </row>
    <row r="16" spans="1:15" x14ac:dyDescent="0.2">
      <c r="A16" s="20"/>
      <c r="B16" s="19"/>
      <c r="C16" s="20">
        <v>0</v>
      </c>
      <c r="D16" s="18"/>
      <c r="E16" s="21"/>
      <c r="F16" s="45"/>
      <c r="G16" s="21"/>
      <c r="H16" s="462">
        <f>C16*E16*G16</f>
        <v>0</v>
      </c>
      <c r="I16" s="164"/>
      <c r="J16" s="484"/>
      <c r="K16" s="199">
        <f>J16*H16</f>
        <v>0</v>
      </c>
      <c r="L16" s="484"/>
      <c r="M16" s="199">
        <f>L16*H16</f>
        <v>0</v>
      </c>
      <c r="N16" s="164"/>
      <c r="O16" s="164"/>
    </row>
    <row r="17" spans="1:15" x14ac:dyDescent="0.2">
      <c r="A17" s="20"/>
      <c r="B17" s="19"/>
      <c r="C17" s="20"/>
      <c r="D17" s="18"/>
      <c r="E17" s="21"/>
      <c r="F17" s="45"/>
      <c r="G17" s="21"/>
      <c r="H17" s="462">
        <f>C17*E17*G17</f>
        <v>0</v>
      </c>
      <c r="I17" s="164"/>
      <c r="J17" s="484"/>
      <c r="K17" s="199">
        <f>J17*H17</f>
        <v>0</v>
      </c>
      <c r="L17" s="484"/>
      <c r="M17" s="199">
        <f>L17*H17</f>
        <v>0</v>
      </c>
      <c r="N17" s="164"/>
      <c r="O17" s="164"/>
    </row>
    <row r="18" spans="1:15" x14ac:dyDescent="0.2">
      <c r="A18" s="20"/>
      <c r="B18" s="19"/>
      <c r="C18" s="20"/>
      <c r="D18" s="18"/>
      <c r="E18" s="21"/>
      <c r="F18" s="45"/>
      <c r="G18" s="21"/>
      <c r="H18" s="462">
        <f>C18*E18*G18</f>
        <v>0</v>
      </c>
      <c r="I18" s="164"/>
      <c r="J18" s="484"/>
      <c r="K18" s="199">
        <f>J18*H18</f>
        <v>0</v>
      </c>
      <c r="L18" s="484"/>
      <c r="M18" s="199">
        <f>L18*H18</f>
        <v>0</v>
      </c>
      <c r="N18" s="164"/>
      <c r="O18" s="164"/>
    </row>
    <row r="19" spans="1:15" x14ac:dyDescent="0.2">
      <c r="A19" s="20"/>
      <c r="B19" s="19"/>
      <c r="C19" s="20"/>
      <c r="D19" s="18"/>
      <c r="E19" s="21"/>
      <c r="F19" s="45"/>
      <c r="G19" s="21"/>
      <c r="H19" s="462">
        <f t="shared" ref="H19:H20" si="0">C19*E19*G19</f>
        <v>0</v>
      </c>
      <c r="I19" s="164"/>
      <c r="J19" s="484"/>
      <c r="K19" s="199">
        <f>J19*H19</f>
        <v>0</v>
      </c>
      <c r="L19" s="484"/>
      <c r="M19" s="199">
        <f>L19*H19</f>
        <v>0</v>
      </c>
      <c r="N19" s="164"/>
      <c r="O19" s="164"/>
    </row>
    <row r="20" spans="1:15" ht="15" thickBot="1" x14ac:dyDescent="0.25">
      <c r="A20" s="20"/>
      <c r="B20" s="19"/>
      <c r="C20" s="20"/>
      <c r="D20" s="18"/>
      <c r="E20" s="21"/>
      <c r="F20" s="45"/>
      <c r="G20" s="21"/>
      <c r="H20" s="462">
        <f t="shared" si="0"/>
        <v>0</v>
      </c>
      <c r="I20" s="164"/>
      <c r="J20" s="484"/>
      <c r="K20" s="199">
        <f>J20*H20</f>
        <v>0</v>
      </c>
      <c r="L20" s="484"/>
      <c r="M20" s="199">
        <f>L20*H20</f>
        <v>0</v>
      </c>
      <c r="N20" s="123"/>
      <c r="O20" s="164"/>
    </row>
    <row r="21" spans="1:15" ht="34.5" customHeight="1" thickBot="1" x14ac:dyDescent="0.3">
      <c r="A21" s="157" t="s">
        <v>78</v>
      </c>
      <c r="B21" s="646"/>
      <c r="C21" s="647"/>
      <c r="D21" s="647"/>
      <c r="E21" s="647"/>
      <c r="F21" s="647"/>
      <c r="G21" s="648"/>
      <c r="H21" s="259">
        <f>SUM(H16:H20)</f>
        <v>0</v>
      </c>
      <c r="I21" s="164"/>
      <c r="J21" s="120" t="s">
        <v>154</v>
      </c>
      <c r="K21" s="572">
        <f>SUM(K16:K20)</f>
        <v>0</v>
      </c>
      <c r="L21" s="81" t="s">
        <v>155</v>
      </c>
      <c r="M21" s="572">
        <f>SUM(M16:M20)</f>
        <v>0</v>
      </c>
      <c r="N21" s="164"/>
      <c r="O21" s="164"/>
    </row>
    <row r="22" spans="1:15" s="72" customFormat="1" ht="15.75" thickBot="1" x14ac:dyDescent="0.3">
      <c r="A22" s="148"/>
      <c r="B22" s="28"/>
      <c r="C22" s="463"/>
      <c r="D22" s="463"/>
      <c r="E22" s="463"/>
      <c r="F22" s="463"/>
      <c r="G22" s="463"/>
      <c r="H22" s="464"/>
      <c r="I22" s="164"/>
      <c r="J22" s="169"/>
      <c r="K22" s="148"/>
      <c r="L22" s="169"/>
      <c r="M22" s="170"/>
      <c r="N22" s="171"/>
      <c r="O22" s="171"/>
    </row>
    <row r="23" spans="1:15" ht="15.75" thickBot="1" x14ac:dyDescent="0.3">
      <c r="A23" s="649" t="s">
        <v>86</v>
      </c>
      <c r="B23" s="650"/>
      <c r="C23" s="459"/>
      <c r="D23" s="459"/>
      <c r="E23" s="460"/>
      <c r="F23" s="459"/>
      <c r="G23" s="460"/>
      <c r="H23" s="461"/>
      <c r="I23" s="164"/>
      <c r="J23" s="627" t="s">
        <v>148</v>
      </c>
      <c r="K23" s="628"/>
      <c r="L23" s="627" t="s">
        <v>150</v>
      </c>
      <c r="M23" s="628"/>
      <c r="N23" s="164"/>
      <c r="O23" s="164"/>
    </row>
    <row r="24" spans="1:15" ht="30.75" thickBot="1" x14ac:dyDescent="0.3">
      <c r="A24" s="215" t="s">
        <v>68</v>
      </c>
      <c r="B24" s="207" t="s">
        <v>129</v>
      </c>
      <c r="C24" s="216" t="s">
        <v>51</v>
      </c>
      <c r="D24" s="608" t="s">
        <v>70</v>
      </c>
      <c r="E24" s="644"/>
      <c r="F24" s="610" t="s">
        <v>71</v>
      </c>
      <c r="G24" s="644"/>
      <c r="H24" s="217" t="s">
        <v>72</v>
      </c>
      <c r="I24" s="164"/>
      <c r="J24" s="203" t="s">
        <v>156</v>
      </c>
      <c r="K24" s="204" t="s">
        <v>78</v>
      </c>
      <c r="L24" s="203" t="s">
        <v>156</v>
      </c>
      <c r="M24" s="204" t="s">
        <v>78</v>
      </c>
      <c r="N24" s="164"/>
      <c r="O24" s="164"/>
    </row>
    <row r="25" spans="1:15" x14ac:dyDescent="0.2">
      <c r="A25" s="20"/>
      <c r="B25" s="19"/>
      <c r="C25" s="20"/>
      <c r="D25" s="18"/>
      <c r="E25" s="499"/>
      <c r="F25" s="45"/>
      <c r="G25" s="21"/>
      <c r="H25" s="462">
        <f>C25*E25*G25</f>
        <v>0</v>
      </c>
      <c r="I25" s="164"/>
      <c r="J25" s="484"/>
      <c r="K25" s="195">
        <f>J25*H25</f>
        <v>0</v>
      </c>
      <c r="L25" s="484"/>
      <c r="M25" s="195">
        <f>L25*H25</f>
        <v>0</v>
      </c>
      <c r="N25" s="164"/>
      <c r="O25" s="164"/>
    </row>
    <row r="26" spans="1:15" x14ac:dyDescent="0.2">
      <c r="A26" s="20"/>
      <c r="B26" s="19"/>
      <c r="C26" s="20"/>
      <c r="D26" s="18"/>
      <c r="E26" s="499"/>
      <c r="F26" s="45"/>
      <c r="G26" s="21"/>
      <c r="H26" s="462">
        <f>C26*E26*G26</f>
        <v>0</v>
      </c>
      <c r="I26" s="164"/>
      <c r="J26" s="484"/>
      <c r="K26" s="195">
        <f>J26*H26</f>
        <v>0</v>
      </c>
      <c r="L26" s="484"/>
      <c r="M26" s="195">
        <f>L26*H26</f>
        <v>0</v>
      </c>
      <c r="N26" s="164"/>
      <c r="O26" s="164"/>
    </row>
    <row r="27" spans="1:15" x14ac:dyDescent="0.2">
      <c r="A27" s="20"/>
      <c r="B27" s="19"/>
      <c r="C27" s="20"/>
      <c r="D27" s="18"/>
      <c r="E27" s="499"/>
      <c r="F27" s="45"/>
      <c r="G27" s="21"/>
      <c r="H27" s="462">
        <f>C27*E27*G27</f>
        <v>0</v>
      </c>
      <c r="I27" s="282"/>
      <c r="J27" s="484"/>
      <c r="K27" s="195">
        <f>J27*H27</f>
        <v>0</v>
      </c>
      <c r="L27" s="484"/>
      <c r="M27" s="195">
        <f>L27*H27</f>
        <v>0</v>
      </c>
      <c r="N27" s="164"/>
      <c r="O27" s="164"/>
    </row>
    <row r="28" spans="1:15" x14ac:dyDescent="0.2">
      <c r="A28" s="20"/>
      <c r="B28" s="19"/>
      <c r="C28" s="20"/>
      <c r="D28" s="18"/>
      <c r="E28" s="499"/>
      <c r="F28" s="45"/>
      <c r="G28" s="21"/>
      <c r="H28" s="462">
        <f>C28*E28*G28</f>
        <v>0</v>
      </c>
      <c r="I28" s="164"/>
      <c r="J28" s="484"/>
      <c r="K28" s="195">
        <f>J28*H28</f>
        <v>0</v>
      </c>
      <c r="L28" s="484"/>
      <c r="M28" s="195">
        <f>L28*H28</f>
        <v>0</v>
      </c>
      <c r="N28" s="164"/>
      <c r="O28" s="164"/>
    </row>
    <row r="29" spans="1:15" ht="14.25" customHeight="1" thickBot="1" x14ac:dyDescent="0.25">
      <c r="A29" s="20"/>
      <c r="B29" s="19"/>
      <c r="C29" s="20"/>
      <c r="D29" s="18"/>
      <c r="E29" s="499"/>
      <c r="F29" s="45"/>
      <c r="G29" s="21"/>
      <c r="H29" s="462">
        <f>C29*E29*G29</f>
        <v>0</v>
      </c>
      <c r="I29" s="164"/>
      <c r="J29" s="485"/>
      <c r="K29" s="195">
        <f>J29*H29</f>
        <v>0</v>
      </c>
      <c r="L29" s="485"/>
      <c r="M29" s="196">
        <f>L29*H29</f>
        <v>0</v>
      </c>
      <c r="N29" s="164"/>
      <c r="O29" s="164"/>
    </row>
    <row r="30" spans="1:15" ht="30.75" thickBot="1" x14ac:dyDescent="0.3">
      <c r="A30" s="157" t="s">
        <v>78</v>
      </c>
      <c r="B30" s="646"/>
      <c r="C30" s="647"/>
      <c r="D30" s="647"/>
      <c r="E30" s="647"/>
      <c r="F30" s="647"/>
      <c r="G30" s="648"/>
      <c r="H30" s="259">
        <f>SUM(H25:H29)</f>
        <v>0</v>
      </c>
      <c r="I30" s="164"/>
      <c r="J30" s="120" t="s">
        <v>154</v>
      </c>
      <c r="K30" s="571">
        <f>SUM(K25:K29)</f>
        <v>0</v>
      </c>
      <c r="L30" s="81" t="s">
        <v>155</v>
      </c>
      <c r="M30" s="572">
        <f>SUM(M25:M29)</f>
        <v>0</v>
      </c>
      <c r="N30" s="164"/>
      <c r="O30" s="164"/>
    </row>
    <row r="31" spans="1:15" ht="15.75" thickBot="1" x14ac:dyDescent="0.3">
      <c r="A31" s="225"/>
      <c r="B31" s="226"/>
      <c r="C31" s="226"/>
      <c r="D31" s="226"/>
      <c r="E31" s="226"/>
      <c r="F31" s="226"/>
      <c r="G31" s="226"/>
      <c r="H31" s="227"/>
      <c r="I31" s="164"/>
      <c r="J31" s="167"/>
      <c r="K31" s="164"/>
      <c r="L31" s="167"/>
      <c r="M31" s="164"/>
      <c r="N31" s="164"/>
      <c r="O31" s="164"/>
    </row>
    <row r="32" spans="1:15" ht="15.75" thickBot="1" x14ac:dyDescent="0.3">
      <c r="A32" s="651" t="s">
        <v>84</v>
      </c>
      <c r="B32" s="649"/>
      <c r="C32" s="652"/>
      <c r="D32" s="465" t="s">
        <v>85</v>
      </c>
      <c r="E32" s="460"/>
      <c r="F32" s="459"/>
      <c r="G32" s="460"/>
      <c r="H32" s="466"/>
      <c r="I32" s="164"/>
      <c r="J32" s="627" t="s">
        <v>148</v>
      </c>
      <c r="K32" s="628"/>
      <c r="L32" s="627" t="s">
        <v>150</v>
      </c>
      <c r="M32" s="628"/>
      <c r="N32" s="164"/>
      <c r="O32" s="164"/>
    </row>
    <row r="33" spans="1:15" ht="30.75" thickBot="1" x14ac:dyDescent="0.3">
      <c r="A33" s="215" t="s">
        <v>68</v>
      </c>
      <c r="B33" s="207" t="s">
        <v>129</v>
      </c>
      <c r="C33" s="216" t="s">
        <v>51</v>
      </c>
      <c r="D33" s="608" t="s">
        <v>70</v>
      </c>
      <c r="E33" s="644"/>
      <c r="F33" s="610" t="s">
        <v>71</v>
      </c>
      <c r="G33" s="644"/>
      <c r="H33" s="217" t="s">
        <v>72</v>
      </c>
      <c r="I33" s="164"/>
      <c r="J33" s="203" t="s">
        <v>156</v>
      </c>
      <c r="K33" s="204" t="s">
        <v>78</v>
      </c>
      <c r="L33" s="203" t="s">
        <v>156</v>
      </c>
      <c r="M33" s="204" t="s">
        <v>78</v>
      </c>
      <c r="N33" s="164"/>
      <c r="O33" s="164"/>
    </row>
    <row r="34" spans="1:15" x14ac:dyDescent="0.2">
      <c r="A34" s="57"/>
      <c r="B34" s="19"/>
      <c r="C34" s="20"/>
      <c r="D34" s="18"/>
      <c r="E34" s="500"/>
      <c r="F34" s="45"/>
      <c r="G34" s="24"/>
      <c r="H34" s="462">
        <f>C34*E34*G34</f>
        <v>0</v>
      </c>
      <c r="I34" s="164"/>
      <c r="J34" s="484"/>
      <c r="K34" s="195">
        <f>J34*H34</f>
        <v>0</v>
      </c>
      <c r="L34" s="484"/>
      <c r="M34" s="195">
        <f>L34*H34</f>
        <v>0</v>
      </c>
      <c r="N34" s="164"/>
      <c r="O34" s="164"/>
    </row>
    <row r="35" spans="1:15" x14ac:dyDescent="0.2">
      <c r="A35" s="57"/>
      <c r="B35" s="19"/>
      <c r="C35" s="20"/>
      <c r="D35" s="18"/>
      <c r="E35" s="500"/>
      <c r="F35" s="45"/>
      <c r="G35" s="24"/>
      <c r="H35" s="137">
        <f>C35*E35*G35</f>
        <v>0</v>
      </c>
      <c r="I35" s="164"/>
      <c r="J35" s="484"/>
      <c r="K35" s="195">
        <f>J35*H35</f>
        <v>0</v>
      </c>
      <c r="L35" s="484"/>
      <c r="M35" s="195">
        <f>L35*H35</f>
        <v>0</v>
      </c>
      <c r="N35" s="164"/>
      <c r="O35" s="164"/>
    </row>
    <row r="36" spans="1:15" x14ac:dyDescent="0.2">
      <c r="A36" s="57"/>
      <c r="B36" s="19"/>
      <c r="C36" s="20"/>
      <c r="D36" s="18"/>
      <c r="E36" s="500"/>
      <c r="F36" s="45"/>
      <c r="G36" s="24"/>
      <c r="H36" s="462">
        <f>C36*E36*G36</f>
        <v>0</v>
      </c>
      <c r="I36" s="164"/>
      <c r="J36" s="579"/>
      <c r="K36" s="580">
        <f>J36*H36</f>
        <v>0</v>
      </c>
      <c r="L36" s="579"/>
      <c r="M36" s="580">
        <f>L36*H36</f>
        <v>0</v>
      </c>
      <c r="N36" s="164"/>
      <c r="O36" s="164"/>
    </row>
    <row r="37" spans="1:15" ht="15" thickBot="1" x14ac:dyDescent="0.25">
      <c r="A37" s="57"/>
      <c r="B37" s="19"/>
      <c r="C37" s="20"/>
      <c r="D37" s="18"/>
      <c r="E37" s="500"/>
      <c r="F37" s="45"/>
      <c r="G37" s="24"/>
      <c r="H37" s="137">
        <f>C37*E37*G37</f>
        <v>0</v>
      </c>
      <c r="I37" s="164"/>
      <c r="J37" s="485"/>
      <c r="K37" s="196">
        <f>J37*H37</f>
        <v>0</v>
      </c>
      <c r="L37" s="485"/>
      <c r="M37" s="196">
        <f>L37*H37</f>
        <v>0</v>
      </c>
      <c r="N37" s="164"/>
      <c r="O37" s="164"/>
    </row>
    <row r="38" spans="1:15" ht="30.75" thickBot="1" x14ac:dyDescent="0.3">
      <c r="A38" s="157" t="s">
        <v>78</v>
      </c>
      <c r="B38" s="646"/>
      <c r="C38" s="647"/>
      <c r="D38" s="647"/>
      <c r="E38" s="647"/>
      <c r="F38" s="647"/>
      <c r="G38" s="648"/>
      <c r="H38" s="467">
        <f>SUM(H34:H37)</f>
        <v>0</v>
      </c>
      <c r="I38" s="164"/>
      <c r="J38" s="120" t="s">
        <v>154</v>
      </c>
      <c r="K38" s="576">
        <f>SUM(K34:K37)</f>
        <v>0</v>
      </c>
      <c r="L38" s="81" t="s">
        <v>155</v>
      </c>
      <c r="M38" s="572">
        <f>SUM(M34:M37)</f>
        <v>0</v>
      </c>
      <c r="N38" s="164"/>
      <c r="O38" s="164"/>
    </row>
    <row r="39" spans="1:15" ht="15.75" thickBot="1" x14ac:dyDescent="0.3">
      <c r="A39" s="148"/>
      <c r="B39" s="28"/>
      <c r="C39" s="463"/>
      <c r="D39" s="463"/>
      <c r="E39" s="463"/>
      <c r="F39" s="463"/>
      <c r="G39" s="463"/>
      <c r="H39" s="468"/>
      <c r="I39" s="164"/>
      <c r="J39" s="122"/>
      <c r="K39" s="115"/>
      <c r="L39" s="81"/>
      <c r="M39" s="116"/>
      <c r="N39" s="164"/>
      <c r="O39" s="164"/>
    </row>
    <row r="40" spans="1:15" s="72" customFormat="1" ht="15.75" thickBot="1" x14ac:dyDescent="0.25">
      <c r="A40" s="651" t="s">
        <v>82</v>
      </c>
      <c r="B40" s="649"/>
      <c r="C40" s="649"/>
      <c r="D40" s="649"/>
      <c r="E40" s="649"/>
      <c r="F40" s="649"/>
      <c r="G40" s="649"/>
      <c r="H40" s="652"/>
      <c r="I40" s="164"/>
      <c r="J40" s="173"/>
      <c r="K40" s="171"/>
      <c r="L40" s="173"/>
      <c r="M40" s="171"/>
      <c r="N40" s="171"/>
      <c r="O40" s="171"/>
    </row>
    <row r="41" spans="1:15" s="171" customFormat="1" ht="65.25" customHeight="1" thickBot="1" x14ac:dyDescent="0.3">
      <c r="A41" s="215" t="s">
        <v>68</v>
      </c>
      <c r="B41" s="207" t="s">
        <v>129</v>
      </c>
      <c r="C41" s="216" t="s">
        <v>51</v>
      </c>
      <c r="D41" s="608" t="s">
        <v>70</v>
      </c>
      <c r="E41" s="644"/>
      <c r="F41" s="610" t="s">
        <v>71</v>
      </c>
      <c r="G41" s="653"/>
      <c r="H41" s="217" t="s">
        <v>72</v>
      </c>
      <c r="I41" s="164"/>
      <c r="J41" s="627" t="s">
        <v>148</v>
      </c>
      <c r="K41" s="628"/>
      <c r="L41" s="627" t="s">
        <v>150</v>
      </c>
      <c r="M41" s="628"/>
    </row>
    <row r="42" spans="1:15" s="164" customFormat="1" ht="30" x14ac:dyDescent="0.25">
      <c r="A42" s="469" t="s">
        <v>135</v>
      </c>
      <c r="B42" s="470"/>
      <c r="C42" s="470"/>
      <c r="D42" s="470"/>
      <c r="E42" s="471"/>
      <c r="F42" s="470"/>
      <c r="G42" s="470"/>
      <c r="H42" s="470"/>
      <c r="J42" s="203" t="s">
        <v>156</v>
      </c>
      <c r="K42" s="208" t="s">
        <v>78</v>
      </c>
      <c r="L42" s="203" t="s">
        <v>156</v>
      </c>
      <c r="M42" s="204" t="s">
        <v>78</v>
      </c>
    </row>
    <row r="43" spans="1:15" s="164" customFormat="1" x14ac:dyDescent="0.2">
      <c r="A43" s="174" t="s">
        <v>80</v>
      </c>
      <c r="B43" s="19"/>
      <c r="C43" s="20">
        <v>0</v>
      </c>
      <c r="D43" s="18"/>
      <c r="E43" s="500"/>
      <c r="F43" s="45"/>
      <c r="G43" s="24"/>
      <c r="H43" s="25">
        <f>C43*E43*G43</f>
        <v>0</v>
      </c>
      <c r="J43" s="430"/>
      <c r="K43" s="209">
        <f>J43*H43</f>
        <v>0</v>
      </c>
      <c r="L43" s="430"/>
      <c r="M43" s="195">
        <f>L43*H43</f>
        <v>0</v>
      </c>
    </row>
    <row r="44" spans="1:15" s="164" customFormat="1" x14ac:dyDescent="0.2">
      <c r="A44" s="175"/>
      <c r="B44" s="19"/>
      <c r="C44" s="20"/>
      <c r="D44" s="18"/>
      <c r="E44" s="500"/>
      <c r="F44" s="45"/>
      <c r="G44" s="24"/>
      <c r="H44" s="25">
        <f>C44*E44*G44</f>
        <v>0</v>
      </c>
      <c r="I44" s="282"/>
      <c r="J44" s="430"/>
      <c r="K44" s="209">
        <f>J44*H44</f>
        <v>0</v>
      </c>
      <c r="L44" s="430"/>
      <c r="M44" s="195">
        <f>L44*H44</f>
        <v>0</v>
      </c>
    </row>
    <row r="45" spans="1:15" s="164" customFormat="1" x14ac:dyDescent="0.2">
      <c r="A45" s="176" t="s">
        <v>81</v>
      </c>
      <c r="B45" s="19"/>
      <c r="C45" s="20"/>
      <c r="D45" s="18"/>
      <c r="E45" s="500"/>
      <c r="F45" s="45"/>
      <c r="G45" s="24"/>
      <c r="H45" s="25">
        <f>C45*E45*G45</f>
        <v>0</v>
      </c>
      <c r="J45" s="430"/>
      <c r="K45" s="209">
        <f>J45*H45</f>
        <v>0</v>
      </c>
      <c r="L45" s="430"/>
      <c r="M45" s="195">
        <f>L45*H45</f>
        <v>0</v>
      </c>
    </row>
    <row r="46" spans="1:15" s="164" customFormat="1" x14ac:dyDescent="0.2">
      <c r="A46" s="174" t="s">
        <v>82</v>
      </c>
      <c r="B46" s="19"/>
      <c r="C46" s="20"/>
      <c r="D46" s="18"/>
      <c r="E46" s="500"/>
      <c r="F46" s="45"/>
      <c r="G46" s="24"/>
      <c r="H46" s="25">
        <f>C46*E46*G46</f>
        <v>0</v>
      </c>
      <c r="J46" s="430"/>
      <c r="K46" s="209">
        <f>J46*H46</f>
        <v>0</v>
      </c>
      <c r="L46" s="430"/>
      <c r="M46" s="195">
        <f>L46*H46</f>
        <v>0</v>
      </c>
    </row>
    <row r="47" spans="1:15" s="164" customFormat="1" ht="15" thickBot="1" x14ac:dyDescent="0.25">
      <c r="A47" s="177"/>
      <c r="B47" s="19"/>
      <c r="C47" s="20"/>
      <c r="D47" s="18"/>
      <c r="E47" s="500"/>
      <c r="F47" s="45"/>
      <c r="G47" s="24"/>
      <c r="H47" s="25">
        <f>C47*E47*G47</f>
        <v>0</v>
      </c>
      <c r="J47" s="431"/>
      <c r="K47" s="209">
        <f>J47*H47</f>
        <v>0</v>
      </c>
      <c r="L47" s="431"/>
      <c r="M47" s="196">
        <f>L47*H47</f>
        <v>0</v>
      </c>
    </row>
    <row r="48" spans="1:15" s="164" customFormat="1" ht="30.75" thickBot="1" x14ac:dyDescent="0.3">
      <c r="A48" s="472" t="s">
        <v>78</v>
      </c>
      <c r="B48" s="473"/>
      <c r="C48" s="474"/>
      <c r="D48" s="474"/>
      <c r="E48" s="475"/>
      <c r="F48" s="476"/>
      <c r="G48" s="475"/>
      <c r="H48" s="477">
        <f>SUM(H43:H47)</f>
        <v>0</v>
      </c>
      <c r="J48" s="74" t="s">
        <v>154</v>
      </c>
      <c r="K48" s="577">
        <f>SUM(K43:K47)</f>
        <v>0</v>
      </c>
      <c r="L48" s="81" t="s">
        <v>155</v>
      </c>
      <c r="M48" s="569">
        <f>SUM(M43:M47)</f>
        <v>0</v>
      </c>
    </row>
    <row r="49" spans="1:15" s="164" customFormat="1" ht="15.75" thickTop="1" thickBot="1" x14ac:dyDescent="0.25">
      <c r="B49" s="246"/>
      <c r="E49" s="242"/>
      <c r="F49" s="243"/>
      <c r="G49" s="244"/>
      <c r="K49" s="167"/>
    </row>
    <row r="50" spans="1:15" s="164" customFormat="1" ht="69" customHeight="1" thickBot="1" x14ac:dyDescent="0.3">
      <c r="A50" s="215" t="s">
        <v>68</v>
      </c>
      <c r="B50" s="207" t="s">
        <v>129</v>
      </c>
      <c r="C50" s="216" t="s">
        <v>51</v>
      </c>
      <c r="D50" s="608" t="s">
        <v>70</v>
      </c>
      <c r="E50" s="644"/>
      <c r="F50" s="610" t="s">
        <v>71</v>
      </c>
      <c r="G50" s="644"/>
      <c r="H50" s="217" t="s">
        <v>72</v>
      </c>
      <c r="J50" s="627" t="s">
        <v>148</v>
      </c>
      <c r="K50" s="628"/>
      <c r="L50" s="627" t="s">
        <v>150</v>
      </c>
      <c r="M50" s="628"/>
    </row>
    <row r="51" spans="1:15" s="164" customFormat="1" ht="30" x14ac:dyDescent="0.25">
      <c r="A51" s="469" t="s">
        <v>136</v>
      </c>
      <c r="B51" s="470"/>
      <c r="C51" s="470"/>
      <c r="D51" s="470"/>
      <c r="E51" s="471"/>
      <c r="F51" s="470"/>
      <c r="G51" s="470"/>
      <c r="H51" s="470"/>
      <c r="J51" s="203" t="s">
        <v>156</v>
      </c>
      <c r="K51" s="208" t="s">
        <v>78</v>
      </c>
      <c r="L51" s="203" t="s">
        <v>156</v>
      </c>
      <c r="M51" s="204" t="s">
        <v>78</v>
      </c>
    </row>
    <row r="52" spans="1:15" s="164" customFormat="1" x14ac:dyDescent="0.2">
      <c r="A52" s="177" t="s">
        <v>80</v>
      </c>
      <c r="B52" s="19"/>
      <c r="C52" s="20">
        <v>0</v>
      </c>
      <c r="D52" s="18"/>
      <c r="E52" s="500"/>
      <c r="F52" s="45"/>
      <c r="G52" s="24">
        <v>0</v>
      </c>
      <c r="H52" s="80">
        <f>C52*E52*G52</f>
        <v>0</v>
      </c>
      <c r="J52" s="430"/>
      <c r="K52" s="209">
        <f>J52*H52</f>
        <v>0</v>
      </c>
      <c r="L52" s="430"/>
      <c r="M52" s="195">
        <f>L52*H52</f>
        <v>0</v>
      </c>
    </row>
    <row r="53" spans="1:15" s="164" customFormat="1" x14ac:dyDescent="0.2">
      <c r="A53" s="175"/>
      <c r="B53" s="19"/>
      <c r="C53" s="20"/>
      <c r="D53" s="18"/>
      <c r="E53" s="500"/>
      <c r="F53" s="45"/>
      <c r="G53" s="24"/>
      <c r="H53" s="80">
        <f>C53*E53*G53</f>
        <v>0</v>
      </c>
      <c r="J53" s="430"/>
      <c r="K53" s="209">
        <f>J53*H53</f>
        <v>0</v>
      </c>
      <c r="L53" s="430"/>
      <c r="M53" s="195">
        <f>L53*H53</f>
        <v>0</v>
      </c>
    </row>
    <row r="54" spans="1:15" s="164" customFormat="1" x14ac:dyDescent="0.2">
      <c r="A54" s="176" t="s">
        <v>81</v>
      </c>
      <c r="B54" s="19"/>
      <c r="C54" s="20"/>
      <c r="D54" s="18"/>
      <c r="E54" s="500"/>
      <c r="F54" s="45"/>
      <c r="G54" s="24"/>
      <c r="H54" s="80">
        <f>C54*E54*G54</f>
        <v>0</v>
      </c>
      <c r="J54" s="430"/>
      <c r="K54" s="209">
        <f>J54*H54</f>
        <v>0</v>
      </c>
      <c r="L54" s="430"/>
      <c r="M54" s="195">
        <f>L54*H54</f>
        <v>0</v>
      </c>
    </row>
    <row r="55" spans="1:15" s="164" customFormat="1" x14ac:dyDescent="0.2">
      <c r="A55" s="174" t="s">
        <v>82</v>
      </c>
      <c r="B55" s="19"/>
      <c r="C55" s="20"/>
      <c r="D55" s="18"/>
      <c r="E55" s="500"/>
      <c r="F55" s="45"/>
      <c r="G55" s="24"/>
      <c r="H55" s="80">
        <f>C55*E55*G55</f>
        <v>0</v>
      </c>
      <c r="J55" s="430"/>
      <c r="K55" s="209">
        <f>J55*H55</f>
        <v>0</v>
      </c>
      <c r="L55" s="430"/>
      <c r="M55" s="195">
        <f>L55*H55</f>
        <v>0</v>
      </c>
    </row>
    <row r="56" spans="1:15" s="164" customFormat="1" ht="15" thickBot="1" x14ac:dyDescent="0.25">
      <c r="A56" s="177"/>
      <c r="B56" s="19"/>
      <c r="C56" s="20"/>
      <c r="D56" s="18"/>
      <c r="E56" s="500"/>
      <c r="F56" s="45"/>
      <c r="G56" s="24"/>
      <c r="H56" s="80">
        <f>C56*E56*G56</f>
        <v>0</v>
      </c>
      <c r="J56" s="431"/>
      <c r="K56" s="209">
        <f>J56*H56</f>
        <v>0</v>
      </c>
      <c r="L56" s="431"/>
      <c r="M56" s="196">
        <f>L56*H56</f>
        <v>0</v>
      </c>
    </row>
    <row r="57" spans="1:15" s="164" customFormat="1" ht="36" customHeight="1" thickBot="1" x14ac:dyDescent="0.3">
      <c r="A57" s="472" t="s">
        <v>78</v>
      </c>
      <c r="B57" s="473"/>
      <c r="C57" s="474"/>
      <c r="D57" s="474"/>
      <c r="E57" s="475"/>
      <c r="F57" s="476"/>
      <c r="G57" s="475"/>
      <c r="H57" s="478">
        <f>SUM(H52:H56)</f>
        <v>0</v>
      </c>
      <c r="J57" s="74" t="s">
        <v>154</v>
      </c>
      <c r="K57" s="577">
        <f>SUM(K52:K56)</f>
        <v>0</v>
      </c>
      <c r="L57" s="81" t="s">
        <v>155</v>
      </c>
      <c r="M57" s="569">
        <f>SUM(M52:M56)</f>
        <v>0</v>
      </c>
    </row>
    <row r="58" spans="1:15" s="164" customFormat="1" ht="15" thickTop="1" x14ac:dyDescent="0.2">
      <c r="A58" s="479"/>
      <c r="B58" s="480"/>
      <c r="C58" s="479"/>
      <c r="D58" s="479"/>
      <c r="E58" s="481"/>
      <c r="F58" s="482"/>
      <c r="G58" s="481"/>
      <c r="H58" s="483"/>
      <c r="K58" s="167"/>
    </row>
    <row r="59" spans="1:15" s="164" customFormat="1" ht="18" customHeight="1" x14ac:dyDescent="0.25">
      <c r="B59" s="246"/>
      <c r="E59" s="242"/>
      <c r="G59" s="228" t="s">
        <v>149</v>
      </c>
      <c r="H59" s="578">
        <f>H57+H48</f>
        <v>0</v>
      </c>
      <c r="K59" s="167"/>
    </row>
    <row r="60" spans="1:15" x14ac:dyDescent="0.2">
      <c r="A60" s="164"/>
      <c r="B60" s="165"/>
      <c r="C60" s="164"/>
      <c r="D60" s="164"/>
      <c r="E60" s="164"/>
      <c r="F60" s="164"/>
      <c r="G60" s="164"/>
      <c r="I60" s="164"/>
      <c r="J60" s="166"/>
      <c r="K60" s="164"/>
      <c r="L60" s="167"/>
      <c r="M60" s="164"/>
      <c r="N60" s="164"/>
      <c r="O60" s="164"/>
    </row>
    <row r="61" spans="1:15" x14ac:dyDescent="0.2">
      <c r="I61" s="164"/>
    </row>
    <row r="62" spans="1:15" x14ac:dyDescent="0.2">
      <c r="I62" s="164"/>
    </row>
    <row r="63" spans="1:15" x14ac:dyDescent="0.2">
      <c r="I63" s="164"/>
    </row>
    <row r="64" spans="1:15" x14ac:dyDescent="0.2">
      <c r="I64" s="164"/>
    </row>
    <row r="65" spans="9:9" x14ac:dyDescent="0.2">
      <c r="I65" s="164"/>
    </row>
    <row r="66" spans="9:9" x14ac:dyDescent="0.2">
      <c r="I66" s="164"/>
    </row>
    <row r="67" spans="9:9" x14ac:dyDescent="0.2">
      <c r="I67" s="164"/>
    </row>
    <row r="68" spans="9:9" x14ac:dyDescent="0.2">
      <c r="I68" s="164"/>
    </row>
    <row r="69" spans="9:9" x14ac:dyDescent="0.2">
      <c r="I69" s="164"/>
    </row>
    <row r="70" spans="9:9" x14ac:dyDescent="0.2">
      <c r="I70" s="164"/>
    </row>
    <row r="71" spans="9:9" x14ac:dyDescent="0.2">
      <c r="I71" s="164"/>
    </row>
    <row r="72" spans="9:9" x14ac:dyDescent="0.2">
      <c r="I72" s="164"/>
    </row>
    <row r="73" spans="9:9" x14ac:dyDescent="0.2">
      <c r="I73" s="164"/>
    </row>
    <row r="74" spans="9:9" x14ac:dyDescent="0.2">
      <c r="I74" s="164"/>
    </row>
    <row r="75" spans="9:9" x14ac:dyDescent="0.2">
      <c r="I75" s="164"/>
    </row>
    <row r="76" spans="9:9" x14ac:dyDescent="0.2">
      <c r="I76" s="164"/>
    </row>
    <row r="77" spans="9:9" x14ac:dyDescent="0.2">
      <c r="I77" s="164"/>
    </row>
    <row r="78" spans="9:9" x14ac:dyDescent="0.2">
      <c r="I78" s="164"/>
    </row>
    <row r="79" spans="9:9" x14ac:dyDescent="0.2">
      <c r="I79" s="164"/>
    </row>
    <row r="80" spans="9:9" x14ac:dyDescent="0.2">
      <c r="I80" s="164"/>
    </row>
    <row r="81" spans="9:9" x14ac:dyDescent="0.2">
      <c r="I81" s="282"/>
    </row>
    <row r="82" spans="9:9" x14ac:dyDescent="0.2">
      <c r="I82" s="164"/>
    </row>
    <row r="83" spans="9:9" x14ac:dyDescent="0.2">
      <c r="I83" s="164"/>
    </row>
    <row r="84" spans="9:9" x14ac:dyDescent="0.2">
      <c r="I84" s="164"/>
    </row>
    <row r="85" spans="9:9" x14ac:dyDescent="0.2">
      <c r="I85" s="164"/>
    </row>
    <row r="86" spans="9:9" x14ac:dyDescent="0.2">
      <c r="I86" s="164"/>
    </row>
    <row r="87" spans="9:9" x14ac:dyDescent="0.2">
      <c r="I87" s="164"/>
    </row>
  </sheetData>
  <sheetProtection selectLockedCells="1"/>
  <mergeCells count="32">
    <mergeCell ref="A40:H40"/>
    <mergeCell ref="J41:K41"/>
    <mergeCell ref="L41:M41"/>
    <mergeCell ref="J50:K50"/>
    <mergeCell ref="L50:M50"/>
    <mergeCell ref="D50:E50"/>
    <mergeCell ref="F50:G50"/>
    <mergeCell ref="D41:E41"/>
    <mergeCell ref="F41:G41"/>
    <mergeCell ref="L14:M14"/>
    <mergeCell ref="L23:M23"/>
    <mergeCell ref="B38:G38"/>
    <mergeCell ref="D33:E33"/>
    <mergeCell ref="F33:G33"/>
    <mergeCell ref="D15:E15"/>
    <mergeCell ref="F15:G15"/>
    <mergeCell ref="B30:G30"/>
    <mergeCell ref="D24:E24"/>
    <mergeCell ref="F24:G24"/>
    <mergeCell ref="B21:G21"/>
    <mergeCell ref="A23:B23"/>
    <mergeCell ref="A32:C32"/>
    <mergeCell ref="J32:K32"/>
    <mergeCell ref="L32:M32"/>
    <mergeCell ref="J14:K14"/>
    <mergeCell ref="J23:K23"/>
    <mergeCell ref="B6:D6"/>
    <mergeCell ref="B7:D7"/>
    <mergeCell ref="B8:D8"/>
    <mergeCell ref="B9:D9"/>
    <mergeCell ref="B10:D10"/>
    <mergeCell ref="B11:D11"/>
  </mergeCells>
  <dataValidations count="1">
    <dataValidation type="list" allowBlank="1" showInputMessage="1" showErrorMessage="1" sqref="B38:B39">
      <formula1>#REF!</formula1>
    </dataValidation>
  </dataValidations>
  <pageMargins left="0.25" right="0.25" top="0.5" bottom="0.5" header="0.3" footer="0.3"/>
  <pageSetup paperSize="5" scale="72" fitToHeight="0" orientation="landscape" horizontalDpi="90" verticalDpi="90" r:id="rId1"/>
  <headerFooter>
    <oddHeader>&amp;LState of NH, DHHS, DLTSS, BDS&amp;C&amp;A</oddHeader>
    <oddFooter xml:space="preserve">&amp;C&amp;P of &amp;N&amp;RPrinted on &amp;D   </oddFooter>
  </headerFooter>
  <rowBreaks count="1" manualBreakCount="1">
    <brk id="31"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'Drop-downs'!$B$7:$B$12</xm:f>
          </x14:formula1>
          <xm:sqref>B16:B20 B25:B29 B34:B37 B43:B47 B52:B56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fitToPage="1"/>
  </sheetPr>
  <dimension ref="A1:O58"/>
  <sheetViews>
    <sheetView topLeftCell="A25" zoomScale="90" zoomScaleNormal="90" workbookViewId="0">
      <selection activeCell="G41" sqref="G41"/>
    </sheetView>
  </sheetViews>
  <sheetFormatPr defaultColWidth="9.5703125" defaultRowHeight="14.25" x14ac:dyDescent="0.2"/>
  <cols>
    <col min="1" max="1" width="47.5703125" style="32" customWidth="1"/>
    <col min="2" max="2" width="16.7109375" style="31" bestFit="1" customWidth="1"/>
    <col min="3" max="3" width="13.5703125" style="32" customWidth="1"/>
    <col min="4" max="4" width="35.140625" style="32" customWidth="1"/>
    <col min="5" max="5" width="14.28515625" style="32" customWidth="1"/>
    <col min="6" max="6" width="15.85546875" style="32" customWidth="1"/>
    <col min="7" max="7" width="12.85546875" style="32" customWidth="1"/>
    <col min="8" max="8" width="17.5703125" style="33" customWidth="1"/>
    <col min="9" max="9" width="3.7109375" style="34" customWidth="1"/>
    <col min="10" max="11" width="21.5703125" style="32" customWidth="1"/>
    <col min="12" max="12" width="11.7109375" style="32" customWidth="1"/>
    <col min="13" max="13" width="15" style="32" customWidth="1"/>
    <col min="14" max="16384" width="9.5703125" style="32"/>
  </cols>
  <sheetData>
    <row r="1" spans="1:15" ht="15" x14ac:dyDescent="0.25">
      <c r="A1" s="335">
        <f>'Total Budget'!B1</f>
        <v>0</v>
      </c>
      <c r="B1" s="165"/>
      <c r="C1" s="164"/>
      <c r="D1" s="164"/>
      <c r="E1" s="164"/>
      <c r="F1" s="164"/>
      <c r="G1" s="164"/>
      <c r="I1" s="178"/>
      <c r="J1" s="164"/>
      <c r="K1" s="164"/>
      <c r="L1" s="164"/>
      <c r="M1" s="164"/>
      <c r="N1" s="164"/>
      <c r="O1" s="164"/>
    </row>
    <row r="2" spans="1:15" ht="15" x14ac:dyDescent="0.25">
      <c r="A2" s="220" t="str">
        <f>'Total Budget'!A2</f>
        <v>V3.1 07/20/2022</v>
      </c>
      <c r="B2" s="165"/>
      <c r="C2" s="164"/>
      <c r="D2" s="164"/>
      <c r="E2" s="164"/>
      <c r="F2" s="164"/>
      <c r="G2" s="164"/>
      <c r="I2" s="178"/>
      <c r="J2" s="164"/>
      <c r="K2" s="164"/>
      <c r="L2" s="164"/>
      <c r="M2" s="164"/>
      <c r="N2" s="164"/>
      <c r="O2" s="164"/>
    </row>
    <row r="3" spans="1:15" ht="15" x14ac:dyDescent="0.25">
      <c r="A3" s="220"/>
      <c r="B3" s="165"/>
      <c r="C3" s="164"/>
      <c r="D3" s="164"/>
      <c r="E3" s="164"/>
      <c r="F3" s="164"/>
      <c r="G3" s="164"/>
      <c r="I3" s="178"/>
      <c r="J3" s="164"/>
      <c r="K3" s="164"/>
      <c r="L3" s="164"/>
      <c r="M3" s="164"/>
      <c r="N3" s="164"/>
      <c r="O3" s="164"/>
    </row>
    <row r="4" spans="1:15" ht="60" x14ac:dyDescent="0.25">
      <c r="A4" s="234" t="s">
        <v>571</v>
      </c>
      <c r="B4" s="165"/>
      <c r="C4" s="164"/>
      <c r="D4" s="164"/>
      <c r="E4" s="164"/>
      <c r="F4" s="164"/>
      <c r="G4" s="164"/>
      <c r="I4" s="178"/>
      <c r="J4" s="168"/>
      <c r="K4" s="164"/>
      <c r="L4" s="164"/>
      <c r="M4" s="164"/>
      <c r="N4" s="164"/>
      <c r="O4" s="164"/>
    </row>
    <row r="5" spans="1:15" ht="15" x14ac:dyDescent="0.25">
      <c r="A5" s="221"/>
      <c r="B5" s="165"/>
      <c r="C5" s="164"/>
      <c r="D5" s="164"/>
      <c r="E5" s="164"/>
      <c r="F5" s="164"/>
      <c r="G5" s="164"/>
      <c r="I5" s="178"/>
      <c r="J5" s="168"/>
      <c r="K5" s="164"/>
      <c r="L5" s="164"/>
      <c r="M5" s="164"/>
      <c r="N5" s="164"/>
      <c r="O5" s="164"/>
    </row>
    <row r="6" spans="1:15" ht="15" x14ac:dyDescent="0.25">
      <c r="A6" s="212" t="s">
        <v>139</v>
      </c>
      <c r="B6" s="620">
        <f>'Total Budget'!B4:D4</f>
        <v>0</v>
      </c>
      <c r="C6" s="620"/>
      <c r="D6" s="620"/>
      <c r="E6" s="164"/>
      <c r="F6" s="164"/>
      <c r="G6" s="164"/>
      <c r="I6" s="178"/>
      <c r="J6" s="168"/>
      <c r="K6" s="164"/>
      <c r="L6" s="164"/>
      <c r="M6" s="164"/>
      <c r="N6" s="164"/>
      <c r="O6" s="164"/>
    </row>
    <row r="7" spans="1:15" ht="15" x14ac:dyDescent="0.25">
      <c r="A7" s="212" t="s">
        <v>66</v>
      </c>
      <c r="B7" s="620">
        <f>'Total Budget'!B5:D5</f>
        <v>0</v>
      </c>
      <c r="C7" s="620"/>
      <c r="D7" s="620"/>
      <c r="E7" s="164"/>
      <c r="F7" s="164"/>
      <c r="G7" s="164"/>
      <c r="I7" s="178"/>
      <c r="J7" s="168"/>
      <c r="K7" s="164"/>
      <c r="L7" s="164"/>
      <c r="M7" s="164"/>
      <c r="N7" s="164"/>
      <c r="O7" s="164"/>
    </row>
    <row r="8" spans="1:15" ht="15" x14ac:dyDescent="0.25">
      <c r="A8" s="213" t="s">
        <v>99</v>
      </c>
      <c r="B8" s="606">
        <f>'Total Budget'!B6:D6</f>
        <v>0</v>
      </c>
      <c r="C8" s="606"/>
      <c r="D8" s="606"/>
      <c r="E8" s="164"/>
      <c r="F8" s="164"/>
      <c r="G8" s="164"/>
      <c r="I8" s="178"/>
      <c r="J8" s="168"/>
      <c r="K8" s="164"/>
      <c r="L8" s="164"/>
      <c r="M8" s="164"/>
      <c r="N8" s="164"/>
      <c r="O8" s="164"/>
    </row>
    <row r="9" spans="1:15" ht="15" x14ac:dyDescent="0.25">
      <c r="A9" s="213" t="s">
        <v>100</v>
      </c>
      <c r="B9" s="620">
        <f>'Total Budget'!B7:D7</f>
        <v>0</v>
      </c>
      <c r="C9" s="620"/>
      <c r="D9" s="620"/>
      <c r="E9" s="164"/>
      <c r="F9" s="164"/>
      <c r="G9" s="164"/>
      <c r="I9" s="178"/>
      <c r="J9" s="168"/>
      <c r="K9" s="164"/>
      <c r="L9" s="164"/>
      <c r="M9" s="164"/>
      <c r="N9" s="164"/>
      <c r="O9" s="164"/>
    </row>
    <row r="10" spans="1:15" ht="15" x14ac:dyDescent="0.25">
      <c r="A10" s="214" t="s">
        <v>101</v>
      </c>
      <c r="B10" s="620">
        <f>'Total Budget'!B8:D8</f>
        <v>0</v>
      </c>
      <c r="C10" s="620"/>
      <c r="D10" s="620"/>
      <c r="E10" s="164"/>
      <c r="F10" s="164"/>
      <c r="G10" s="164"/>
      <c r="I10" s="178"/>
      <c r="J10" s="168"/>
      <c r="K10" s="164"/>
      <c r="L10" s="164"/>
      <c r="M10" s="164"/>
      <c r="N10" s="164"/>
      <c r="O10" s="164"/>
    </row>
    <row r="11" spans="1:15" ht="15" x14ac:dyDescent="0.25">
      <c r="A11" s="222" t="s">
        <v>160</v>
      </c>
      <c r="B11" s="645">
        <f>'Total Budget'!B10:D10</f>
        <v>0</v>
      </c>
      <c r="C11" s="645"/>
      <c r="D11" s="645"/>
      <c r="E11" s="164"/>
      <c r="F11" s="164"/>
      <c r="G11" s="164"/>
      <c r="I11" s="178"/>
      <c r="J11" s="168"/>
      <c r="K11" s="164"/>
      <c r="L11" s="164"/>
      <c r="M11" s="164"/>
      <c r="N11" s="164"/>
      <c r="O11" s="164"/>
    </row>
    <row r="12" spans="1:15" ht="15" x14ac:dyDescent="0.25">
      <c r="A12" s="221"/>
      <c r="B12" s="165"/>
      <c r="C12" s="164"/>
      <c r="D12" s="164"/>
      <c r="E12" s="164"/>
      <c r="F12" s="164"/>
      <c r="G12" s="164"/>
      <c r="I12" s="178"/>
      <c r="J12" s="168"/>
      <c r="K12" s="164"/>
      <c r="L12" s="164"/>
      <c r="M12" s="164"/>
      <c r="N12" s="164"/>
      <c r="O12" s="164"/>
    </row>
    <row r="13" spans="1:15" ht="15" thickBot="1" x14ac:dyDescent="0.25">
      <c r="A13" s="148"/>
      <c r="B13" s="179"/>
      <c r="C13" s="148"/>
      <c r="D13" s="148"/>
      <c r="E13" s="148"/>
      <c r="F13" s="148"/>
      <c r="G13" s="148"/>
      <c r="I13" s="178"/>
      <c r="J13" s="164"/>
      <c r="K13" s="164"/>
      <c r="L13" s="164"/>
      <c r="M13" s="164"/>
      <c r="N13" s="164"/>
      <c r="O13" s="164"/>
    </row>
    <row r="14" spans="1:15" ht="15" x14ac:dyDescent="0.25">
      <c r="A14" s="229" t="s">
        <v>593</v>
      </c>
      <c r="B14" s="230"/>
      <c r="C14" s="230"/>
      <c r="D14" s="231"/>
      <c r="E14" s="231"/>
      <c r="F14" s="231"/>
      <c r="G14" s="231"/>
      <c r="H14" s="232"/>
      <c r="I14" s="178"/>
      <c r="J14" s="164"/>
      <c r="K14" s="164"/>
      <c r="L14" s="164"/>
      <c r="M14" s="164"/>
      <c r="N14" s="164"/>
      <c r="O14" s="164"/>
    </row>
    <row r="15" spans="1:15" ht="49.5" customHeight="1" x14ac:dyDescent="0.25">
      <c r="A15" s="190" t="s">
        <v>68</v>
      </c>
      <c r="B15" s="191" t="s">
        <v>69</v>
      </c>
      <c r="C15" s="192" t="s">
        <v>51</v>
      </c>
      <c r="D15" s="655" t="s">
        <v>70</v>
      </c>
      <c r="E15" s="655"/>
      <c r="F15" s="656" t="s">
        <v>71</v>
      </c>
      <c r="G15" s="657"/>
      <c r="H15" s="52" t="s">
        <v>78</v>
      </c>
      <c r="I15" s="178"/>
      <c r="J15" s="164"/>
      <c r="K15" s="164"/>
      <c r="L15" s="164"/>
      <c r="M15" s="164"/>
      <c r="N15" s="164"/>
      <c r="O15" s="164"/>
    </row>
    <row r="16" spans="1:15" ht="15" x14ac:dyDescent="0.25">
      <c r="A16" s="177"/>
      <c r="B16" s="19" t="s">
        <v>79</v>
      </c>
      <c r="C16" s="35">
        <v>0</v>
      </c>
      <c r="D16" s="18" t="str">
        <f t="shared" ref="D16:D21" si="0">IF(B16="weekly","week",IF(B16="daily","day",IF(B16="monthly","month",IF(B16="quarterly","quarter",IF(B16="annually","year","0")))))</f>
        <v>0</v>
      </c>
      <c r="E16" s="499"/>
      <c r="F16" s="45" t="str">
        <f t="shared" ref="F16:F21" si="1">IF(B16="weekly","weeks",IF(B16="daily","days",IF(B16="monthly","months",IF(B16="annually","enter 1","0"))))</f>
        <v>0</v>
      </c>
      <c r="G16" s="185"/>
      <c r="H16" s="55">
        <f>C16*E16*G16</f>
        <v>0</v>
      </c>
      <c r="I16" s="178"/>
      <c r="J16" s="164"/>
      <c r="K16" s="164"/>
      <c r="L16" s="164"/>
      <c r="M16" s="164"/>
      <c r="N16" s="164"/>
      <c r="O16" s="164"/>
    </row>
    <row r="17" spans="1:15" ht="15" x14ac:dyDescent="0.25">
      <c r="A17" s="177"/>
      <c r="B17" s="19" t="s">
        <v>79</v>
      </c>
      <c r="C17" s="20"/>
      <c r="D17" s="18" t="str">
        <f t="shared" si="0"/>
        <v>0</v>
      </c>
      <c r="E17" s="499"/>
      <c r="F17" s="45" t="str">
        <f t="shared" si="1"/>
        <v>0</v>
      </c>
      <c r="G17" s="185"/>
      <c r="H17" s="55">
        <f t="shared" ref="H17:H21" si="2">C17*E17*G17</f>
        <v>0</v>
      </c>
      <c r="I17" s="178"/>
      <c r="J17" s="164"/>
      <c r="K17" s="164"/>
      <c r="L17" s="164"/>
      <c r="M17" s="164"/>
      <c r="N17" s="164"/>
      <c r="O17" s="164"/>
    </row>
    <row r="18" spans="1:15" ht="15" x14ac:dyDescent="0.25">
      <c r="A18" s="177"/>
      <c r="B18" s="19" t="s">
        <v>79</v>
      </c>
      <c r="C18" s="20"/>
      <c r="D18" s="18" t="str">
        <f>IF(B18="weekly","week",IF(B18="daily","day",IF(B18="monthly","month",IF(B18="quarterly","quarter",IF(B18="annually","year","0")))))</f>
        <v>0</v>
      </c>
      <c r="E18" s="499"/>
      <c r="F18" s="45" t="str">
        <f t="shared" si="1"/>
        <v>0</v>
      </c>
      <c r="G18" s="185"/>
      <c r="H18" s="55">
        <f t="shared" si="2"/>
        <v>0</v>
      </c>
      <c r="I18" s="178"/>
      <c r="J18" s="164"/>
      <c r="K18" s="164"/>
      <c r="L18" s="164"/>
      <c r="M18" s="164"/>
      <c r="N18" s="164"/>
      <c r="O18" s="164"/>
    </row>
    <row r="19" spans="1:15" ht="15" x14ac:dyDescent="0.25">
      <c r="A19" s="177"/>
      <c r="B19" s="19" t="s">
        <v>79</v>
      </c>
      <c r="C19" s="20"/>
      <c r="D19" s="18" t="str">
        <f t="shared" si="0"/>
        <v>0</v>
      </c>
      <c r="E19" s="499"/>
      <c r="F19" s="45" t="str">
        <f t="shared" si="1"/>
        <v>0</v>
      </c>
      <c r="G19" s="185"/>
      <c r="H19" s="55">
        <f t="shared" si="2"/>
        <v>0</v>
      </c>
      <c r="I19" s="178"/>
      <c r="J19" s="164"/>
      <c r="K19" s="164"/>
      <c r="L19" s="164"/>
      <c r="M19" s="164"/>
      <c r="N19" s="164"/>
      <c r="O19" s="164"/>
    </row>
    <row r="20" spans="1:15" ht="15" x14ac:dyDescent="0.25">
      <c r="A20" s="177"/>
      <c r="B20" s="19" t="s">
        <v>79</v>
      </c>
      <c r="C20" s="20"/>
      <c r="D20" s="18" t="str">
        <f t="shared" si="0"/>
        <v>0</v>
      </c>
      <c r="E20" s="499"/>
      <c r="F20" s="45" t="str">
        <f t="shared" si="1"/>
        <v>0</v>
      </c>
      <c r="G20" s="185"/>
      <c r="H20" s="55">
        <f t="shared" si="2"/>
        <v>0</v>
      </c>
      <c r="I20" s="178"/>
      <c r="J20" s="164"/>
      <c r="K20" s="164"/>
      <c r="L20" s="164"/>
      <c r="M20" s="164"/>
      <c r="N20" s="164"/>
      <c r="O20" s="164"/>
    </row>
    <row r="21" spans="1:15" ht="15" x14ac:dyDescent="0.25">
      <c r="A21" s="177"/>
      <c r="B21" s="19" t="s">
        <v>79</v>
      </c>
      <c r="C21" s="20"/>
      <c r="D21" s="18" t="str">
        <f t="shared" si="0"/>
        <v>0</v>
      </c>
      <c r="E21" s="499"/>
      <c r="F21" s="45" t="str">
        <f t="shared" si="1"/>
        <v>0</v>
      </c>
      <c r="G21" s="185"/>
      <c r="H21" s="55">
        <f t="shared" si="2"/>
        <v>0</v>
      </c>
      <c r="I21" s="178"/>
      <c r="J21" s="164"/>
      <c r="K21" s="164"/>
      <c r="L21" s="164"/>
      <c r="M21" s="164"/>
      <c r="N21" s="164"/>
      <c r="O21" s="164"/>
    </row>
    <row r="22" spans="1:15" ht="15.75" thickBot="1" x14ac:dyDescent="0.3">
      <c r="A22" s="180" t="s">
        <v>78</v>
      </c>
      <c r="B22" s="658"/>
      <c r="C22" s="659"/>
      <c r="D22" s="659"/>
      <c r="E22" s="659"/>
      <c r="F22" s="659"/>
      <c r="G22" s="660"/>
      <c r="H22" s="56">
        <f>SUM(H16:H21)</f>
        <v>0</v>
      </c>
      <c r="I22" s="178"/>
      <c r="J22" s="164"/>
      <c r="K22" s="164"/>
      <c r="L22" s="164"/>
      <c r="M22" s="164"/>
      <c r="N22" s="164"/>
      <c r="O22" s="164"/>
    </row>
    <row r="23" spans="1:15" ht="15.75" thickTop="1" x14ac:dyDescent="0.25">
      <c r="A23" s="225"/>
      <c r="B23" s="226"/>
      <c r="C23" s="226"/>
      <c r="D23" s="226"/>
      <c r="E23" s="226"/>
      <c r="F23" s="226"/>
      <c r="G23" s="226"/>
      <c r="H23" s="227"/>
      <c r="I23" s="178"/>
      <c r="J23" s="164"/>
      <c r="K23" s="164"/>
      <c r="L23" s="164"/>
      <c r="M23" s="164"/>
      <c r="N23" s="164"/>
      <c r="O23" s="164"/>
    </row>
    <row r="24" spans="1:15" ht="15.75" thickBot="1" x14ac:dyDescent="0.3">
      <c r="A24" s="225"/>
      <c r="B24" s="226"/>
      <c r="C24" s="226"/>
      <c r="D24" s="226"/>
      <c r="E24" s="226"/>
      <c r="F24" s="226"/>
      <c r="G24" s="226"/>
      <c r="H24" s="227"/>
      <c r="I24" s="178"/>
      <c r="J24" s="164"/>
      <c r="K24" s="164"/>
      <c r="L24" s="164"/>
      <c r="M24" s="164"/>
      <c r="N24" s="164"/>
      <c r="O24" s="164"/>
    </row>
    <row r="25" spans="1:15" ht="15" x14ac:dyDescent="0.25">
      <c r="A25" s="229" t="s">
        <v>144</v>
      </c>
      <c r="B25" s="230"/>
      <c r="C25" s="230"/>
      <c r="D25" s="233"/>
      <c r="E25" s="233"/>
      <c r="F25" s="51"/>
      <c r="G25" s="226"/>
      <c r="H25" s="226"/>
      <c r="I25" s="227"/>
      <c r="J25" s="178"/>
      <c r="K25" s="164"/>
      <c r="L25" s="164"/>
      <c r="M25" s="164"/>
      <c r="N25" s="164"/>
      <c r="O25" s="164"/>
    </row>
    <row r="26" spans="1:15" ht="15" x14ac:dyDescent="0.25">
      <c r="A26" s="193" t="s">
        <v>142</v>
      </c>
      <c r="B26" s="191" t="s">
        <v>69</v>
      </c>
      <c r="C26" s="194" t="s">
        <v>51</v>
      </c>
      <c r="D26" s="486" t="s">
        <v>68</v>
      </c>
      <c r="E26" s="355" t="s">
        <v>143</v>
      </c>
      <c r="F26" s="52" t="s">
        <v>78</v>
      </c>
      <c r="G26" s="226"/>
      <c r="H26" s="226"/>
      <c r="I26" s="227"/>
      <c r="J26" s="178"/>
      <c r="K26" s="164"/>
      <c r="L26" s="164"/>
      <c r="M26" s="164"/>
      <c r="N26" s="164"/>
      <c r="O26" s="164"/>
    </row>
    <row r="27" spans="1:15" ht="15" x14ac:dyDescent="0.25">
      <c r="A27" s="438" t="s">
        <v>133</v>
      </c>
      <c r="B27" s="19" t="s">
        <v>79</v>
      </c>
      <c r="C27" s="50">
        <v>0</v>
      </c>
      <c r="D27" s="493"/>
      <c r="E27" s="502">
        <v>0</v>
      </c>
      <c r="F27" s="53">
        <f t="shared" ref="F27:F31" si="3">C27*E27</f>
        <v>0</v>
      </c>
      <c r="G27" s="226"/>
      <c r="H27" s="226"/>
      <c r="I27" s="227"/>
      <c r="J27" s="178"/>
      <c r="K27" s="164"/>
      <c r="L27" s="164"/>
      <c r="M27" s="164"/>
      <c r="N27" s="164"/>
      <c r="O27" s="164"/>
    </row>
    <row r="28" spans="1:15" ht="15" x14ac:dyDescent="0.25">
      <c r="A28" s="283" t="s">
        <v>89</v>
      </c>
      <c r="B28" s="19" t="s">
        <v>79</v>
      </c>
      <c r="C28" s="50">
        <v>0</v>
      </c>
      <c r="D28" s="493"/>
      <c r="E28" s="502">
        <v>0</v>
      </c>
      <c r="F28" s="53">
        <f t="shared" si="3"/>
        <v>0</v>
      </c>
      <c r="G28" s="226"/>
      <c r="H28" s="226"/>
      <c r="I28" s="227"/>
      <c r="J28" s="178"/>
      <c r="K28" s="164"/>
      <c r="L28" s="164"/>
      <c r="M28" s="164"/>
      <c r="N28" s="164"/>
      <c r="O28" s="164"/>
    </row>
    <row r="29" spans="1:15" ht="15" x14ac:dyDescent="0.25">
      <c r="A29" s="283" t="s">
        <v>90</v>
      </c>
      <c r="B29" s="19" t="s">
        <v>79</v>
      </c>
      <c r="C29" s="50">
        <v>0</v>
      </c>
      <c r="D29" s="493"/>
      <c r="E29" s="502">
        <v>0</v>
      </c>
      <c r="F29" s="53">
        <f t="shared" si="3"/>
        <v>0</v>
      </c>
      <c r="G29" s="226"/>
      <c r="H29" s="226"/>
      <c r="I29" s="227"/>
      <c r="J29" s="178"/>
      <c r="K29" s="164"/>
      <c r="L29" s="164"/>
      <c r="M29" s="164"/>
      <c r="N29" s="164"/>
      <c r="O29" s="164"/>
    </row>
    <row r="30" spans="1:15" ht="15" x14ac:dyDescent="0.25">
      <c r="A30" s="283" t="s">
        <v>91</v>
      </c>
      <c r="B30" s="19" t="s">
        <v>79</v>
      </c>
      <c r="C30" s="50">
        <v>0</v>
      </c>
      <c r="D30" s="493"/>
      <c r="E30" s="502">
        <v>0</v>
      </c>
      <c r="F30" s="53">
        <f t="shared" si="3"/>
        <v>0</v>
      </c>
      <c r="G30" s="226"/>
      <c r="H30" s="226"/>
      <c r="I30" s="227"/>
      <c r="J30" s="178"/>
      <c r="K30" s="164"/>
      <c r="L30" s="164"/>
      <c r="M30" s="164"/>
      <c r="N30" s="164"/>
      <c r="O30" s="164"/>
    </row>
    <row r="31" spans="1:15" ht="15" x14ac:dyDescent="0.25">
      <c r="A31" s="283" t="s">
        <v>92</v>
      </c>
      <c r="B31" s="19" t="s">
        <v>79</v>
      </c>
      <c r="C31" s="50">
        <v>0</v>
      </c>
      <c r="D31" s="493"/>
      <c r="E31" s="502">
        <v>0</v>
      </c>
      <c r="F31" s="53">
        <f t="shared" si="3"/>
        <v>0</v>
      </c>
      <c r="G31" s="226"/>
      <c r="H31" s="226"/>
      <c r="I31" s="227"/>
      <c r="J31" s="178"/>
      <c r="K31" s="164"/>
      <c r="L31" s="164"/>
      <c r="M31" s="164"/>
      <c r="N31" s="164"/>
      <c r="O31" s="164"/>
    </row>
    <row r="32" spans="1:15" ht="15.75" customHeight="1" thickBot="1" x14ac:dyDescent="0.3">
      <c r="A32" s="181" t="s">
        <v>78</v>
      </c>
      <c r="B32" s="654"/>
      <c r="C32" s="654"/>
      <c r="D32" s="654"/>
      <c r="E32" s="654"/>
      <c r="F32" s="54">
        <f>SUM(F27:F31)</f>
        <v>0</v>
      </c>
      <c r="G32" s="226"/>
      <c r="H32" s="226"/>
      <c r="I32" s="227"/>
      <c r="J32" s="178"/>
      <c r="K32" s="164"/>
      <c r="L32" s="164"/>
      <c r="M32" s="164"/>
      <c r="N32" s="164"/>
      <c r="O32" s="164"/>
    </row>
    <row r="33" spans="1:15" ht="15" x14ac:dyDescent="0.25">
      <c r="A33" s="225" t="s">
        <v>93</v>
      </c>
      <c r="B33" s="226"/>
      <c r="C33" s="226"/>
      <c r="D33" s="226"/>
      <c r="E33" s="226"/>
      <c r="F33" s="226"/>
      <c r="G33" s="226"/>
      <c r="H33" s="227"/>
      <c r="I33" s="178"/>
      <c r="J33" s="164"/>
      <c r="K33" s="164"/>
      <c r="L33" s="164"/>
      <c r="M33" s="164"/>
      <c r="N33" s="164"/>
      <c r="O33" s="164"/>
    </row>
    <row r="34" spans="1:15" ht="15" x14ac:dyDescent="0.25">
      <c r="A34" s="225" t="s">
        <v>94</v>
      </c>
      <c r="B34" s="226"/>
      <c r="C34" s="226"/>
      <c r="D34" s="226"/>
      <c r="E34" s="226"/>
      <c r="F34" s="226"/>
      <c r="G34" s="226"/>
      <c r="H34" s="227"/>
      <c r="I34" s="178"/>
      <c r="J34" s="164"/>
      <c r="K34" s="164"/>
      <c r="L34" s="164"/>
      <c r="M34" s="164"/>
      <c r="N34" s="164"/>
      <c r="O34" s="164"/>
    </row>
    <row r="35" spans="1:15" ht="15" x14ac:dyDescent="0.25">
      <c r="A35" s="225"/>
      <c r="B35" s="226"/>
      <c r="C35" s="226"/>
      <c r="D35" s="226"/>
      <c r="E35" s="226"/>
      <c r="F35" s="226"/>
      <c r="G35" s="226"/>
      <c r="H35" s="227"/>
      <c r="I35" s="178"/>
      <c r="J35" s="164"/>
      <c r="K35" s="164"/>
      <c r="L35" s="164"/>
      <c r="M35" s="164"/>
      <c r="N35" s="164"/>
      <c r="O35" s="164"/>
    </row>
    <row r="36" spans="1:15" ht="30" x14ac:dyDescent="0.25">
      <c r="A36" s="235" t="s">
        <v>95</v>
      </c>
      <c r="B36" s="226"/>
      <c r="C36" s="226"/>
      <c r="D36" s="226"/>
      <c r="E36" s="226"/>
      <c r="F36" s="226"/>
      <c r="G36" s="226"/>
      <c r="H36" s="227"/>
      <c r="I36" s="178"/>
      <c r="J36" s="164"/>
      <c r="K36" s="164"/>
      <c r="L36" s="164"/>
      <c r="M36" s="164"/>
      <c r="N36" s="164"/>
      <c r="O36" s="164"/>
    </row>
    <row r="37" spans="1:15" ht="15.75" thickBot="1" x14ac:dyDescent="0.3">
      <c r="A37" s="225"/>
      <c r="B37" s="226"/>
      <c r="C37" s="226"/>
      <c r="D37" s="226"/>
      <c r="E37" s="226"/>
      <c r="F37" s="226"/>
      <c r="G37" s="226"/>
      <c r="H37" s="227"/>
      <c r="I37" s="178"/>
      <c r="J37" s="164"/>
      <c r="K37" s="164"/>
      <c r="L37" s="164"/>
      <c r="M37" s="164"/>
      <c r="N37" s="164"/>
      <c r="O37" s="164"/>
    </row>
    <row r="38" spans="1:15" s="171" customFormat="1" ht="15.75" thickBot="1" x14ac:dyDescent="0.3">
      <c r="A38" s="149"/>
      <c r="B38" s="149"/>
      <c r="C38" s="247"/>
      <c r="D38" s="433"/>
      <c r="E38" s="433"/>
      <c r="F38" s="433"/>
      <c r="G38" s="433"/>
      <c r="H38" s="433"/>
      <c r="I38" s="434"/>
      <c r="J38" s="627" t="s">
        <v>148</v>
      </c>
      <c r="K38" s="628"/>
      <c r="L38" s="627" t="s">
        <v>150</v>
      </c>
      <c r="M38" s="628"/>
    </row>
    <row r="39" spans="1:15" s="171" customFormat="1" ht="30" x14ac:dyDescent="0.25">
      <c r="A39" s="278" t="s">
        <v>17</v>
      </c>
      <c r="B39" s="30"/>
      <c r="C39" s="247"/>
      <c r="D39" s="433"/>
      <c r="E39" s="433"/>
      <c r="F39" s="433"/>
      <c r="G39" s="433"/>
      <c r="H39" s="433"/>
      <c r="I39" s="434"/>
      <c r="J39" s="203" t="s">
        <v>156</v>
      </c>
      <c r="K39" s="204" t="s">
        <v>78</v>
      </c>
      <c r="L39" s="203" t="s">
        <v>156</v>
      </c>
      <c r="M39" s="204" t="s">
        <v>78</v>
      </c>
    </row>
    <row r="40" spans="1:15" s="171" customFormat="1" x14ac:dyDescent="0.2">
      <c r="A40" s="29"/>
      <c r="B40" s="43">
        <v>0</v>
      </c>
      <c r="C40" s="248"/>
      <c r="D40" s="248"/>
      <c r="E40" s="248"/>
      <c r="F40" s="248"/>
      <c r="G40" s="250"/>
      <c r="H40" s="250"/>
      <c r="I40" s="250"/>
      <c r="J40" s="430"/>
      <c r="K40" s="199">
        <f>B40*J40</f>
        <v>0</v>
      </c>
      <c r="L40" s="430"/>
      <c r="M40" s="199">
        <f>L40*B40</f>
        <v>0</v>
      </c>
    </row>
    <row r="41" spans="1:15" s="164" customFormat="1" x14ac:dyDescent="0.2">
      <c r="A41" s="29"/>
      <c r="B41" s="43">
        <v>0</v>
      </c>
      <c r="E41" s="242"/>
      <c r="F41" s="243"/>
      <c r="G41" s="244"/>
      <c r="J41" s="430"/>
      <c r="K41" s="199">
        <f>B41*J41</f>
        <v>0</v>
      </c>
      <c r="L41" s="430"/>
      <c r="M41" s="199">
        <f>L41*B41</f>
        <v>0</v>
      </c>
    </row>
    <row r="42" spans="1:15" s="164" customFormat="1" x14ac:dyDescent="0.2">
      <c r="A42" s="29"/>
      <c r="B42" s="43">
        <v>0</v>
      </c>
      <c r="E42" s="242"/>
      <c r="F42" s="243"/>
      <c r="G42" s="244"/>
      <c r="J42" s="430"/>
      <c r="K42" s="199">
        <f>B42*J42</f>
        <v>0</v>
      </c>
      <c r="L42" s="430"/>
      <c r="M42" s="199">
        <f>L42*B42</f>
        <v>0</v>
      </c>
    </row>
    <row r="43" spans="1:15" s="164" customFormat="1" ht="15" thickBot="1" x14ac:dyDescent="0.25">
      <c r="A43" s="29"/>
      <c r="B43" s="43">
        <v>0</v>
      </c>
      <c r="E43" s="242"/>
      <c r="F43" s="243"/>
      <c r="G43" s="244"/>
      <c r="J43" s="431"/>
      <c r="K43" s="199">
        <f>B43*J43</f>
        <v>0</v>
      </c>
      <c r="L43" s="431"/>
      <c r="M43" s="199">
        <f>L43*B43</f>
        <v>0</v>
      </c>
    </row>
    <row r="44" spans="1:15" s="164" customFormat="1" ht="30.75" thickBot="1" x14ac:dyDescent="0.3">
      <c r="A44" s="494" t="s">
        <v>78</v>
      </c>
      <c r="B44" s="495">
        <f>SUM(B40:B43)</f>
        <v>0</v>
      </c>
      <c r="E44" s="242"/>
      <c r="F44" s="243"/>
      <c r="G44" s="244"/>
      <c r="J44" s="74" t="s">
        <v>154</v>
      </c>
      <c r="K44" s="571">
        <f>SUM(K40:K43)</f>
        <v>0</v>
      </c>
      <c r="L44" s="81" t="s">
        <v>155</v>
      </c>
      <c r="M44" s="572">
        <f>SUM(M40:M43)</f>
        <v>0</v>
      </c>
    </row>
    <row r="45" spans="1:15" s="164" customFormat="1" x14ac:dyDescent="0.2">
      <c r="B45" s="246"/>
      <c r="E45" s="242"/>
      <c r="F45" s="243"/>
      <c r="G45" s="244"/>
    </row>
    <row r="46" spans="1:15" s="164" customFormat="1" ht="15" thickBot="1" x14ac:dyDescent="0.25">
      <c r="B46" s="246"/>
      <c r="E46" s="242"/>
      <c r="F46" s="243"/>
      <c r="G46" s="244"/>
    </row>
    <row r="47" spans="1:15" s="164" customFormat="1" ht="49.5" customHeight="1" thickBot="1" x14ac:dyDescent="0.3">
      <c r="A47" s="487" t="s">
        <v>87</v>
      </c>
      <c r="B47" s="488" t="s">
        <v>159</v>
      </c>
      <c r="C47" s="489"/>
      <c r="D47" s="489"/>
      <c r="E47" s="490"/>
      <c r="F47" s="489"/>
      <c r="G47" s="490"/>
      <c r="H47" s="491" t="s">
        <v>78</v>
      </c>
      <c r="J47" s="627" t="s">
        <v>148</v>
      </c>
      <c r="K47" s="628"/>
      <c r="L47" s="627" t="s">
        <v>150</v>
      </c>
      <c r="M47" s="628"/>
    </row>
    <row r="48" spans="1:15" s="164" customFormat="1" ht="45.75" thickBot="1" x14ac:dyDescent="0.3">
      <c r="A48" s="187" t="s">
        <v>68</v>
      </c>
      <c r="B48" s="40" t="s">
        <v>129</v>
      </c>
      <c r="C48" s="188" t="s">
        <v>51</v>
      </c>
      <c r="D48" s="661" t="s">
        <v>70</v>
      </c>
      <c r="E48" s="662"/>
      <c r="F48" s="663" t="s">
        <v>71</v>
      </c>
      <c r="G48" s="662"/>
      <c r="H48" s="189" t="s">
        <v>78</v>
      </c>
      <c r="J48" s="203" t="s">
        <v>156</v>
      </c>
      <c r="K48" s="204" t="s">
        <v>78</v>
      </c>
      <c r="L48" s="203" t="s">
        <v>156</v>
      </c>
      <c r="M48" s="204" t="s">
        <v>78</v>
      </c>
    </row>
    <row r="49" spans="1:15" s="164" customFormat="1" x14ac:dyDescent="0.2">
      <c r="A49" s="175"/>
      <c r="B49" s="44"/>
      <c r="C49" s="20">
        <v>0</v>
      </c>
      <c r="D49" s="18"/>
      <c r="E49" s="172"/>
      <c r="F49" s="45"/>
      <c r="G49" s="24"/>
      <c r="H49" s="25">
        <f>C49*E49*G49</f>
        <v>0</v>
      </c>
      <c r="J49" s="430"/>
      <c r="K49" s="195">
        <f>J49*H49</f>
        <v>0</v>
      </c>
      <c r="L49" s="430"/>
      <c r="M49" s="199">
        <f>L49*H49</f>
        <v>0</v>
      </c>
    </row>
    <row r="50" spans="1:15" s="164" customFormat="1" x14ac:dyDescent="0.2">
      <c r="A50" s="175"/>
      <c r="B50" s="44"/>
      <c r="C50" s="20"/>
      <c r="D50" s="18"/>
      <c r="E50" s="172"/>
      <c r="F50" s="45"/>
      <c r="G50" s="24"/>
      <c r="H50" s="25">
        <f>C50*E50*G50</f>
        <v>0</v>
      </c>
      <c r="J50" s="430"/>
      <c r="K50" s="195">
        <f>J50*H50</f>
        <v>0</v>
      </c>
      <c r="L50" s="430"/>
      <c r="M50" s="199">
        <f>L50*H50</f>
        <v>0</v>
      </c>
    </row>
    <row r="51" spans="1:15" s="164" customFormat="1" ht="15" thickBot="1" x14ac:dyDescent="0.25">
      <c r="A51" s="177"/>
      <c r="B51" s="44"/>
      <c r="C51" s="20"/>
      <c r="D51" s="18"/>
      <c r="E51" s="172"/>
      <c r="F51" s="45"/>
      <c r="G51" s="24"/>
      <c r="H51" s="25">
        <f>C51*E51*G51</f>
        <v>0</v>
      </c>
      <c r="J51" s="431"/>
      <c r="K51" s="195">
        <f>J51*H51</f>
        <v>0</v>
      </c>
      <c r="L51" s="431"/>
      <c r="M51" s="199">
        <f>L51*H51</f>
        <v>0</v>
      </c>
    </row>
    <row r="52" spans="1:15" s="164" customFormat="1" ht="30.75" thickBot="1" x14ac:dyDescent="0.3">
      <c r="A52" s="472" t="s">
        <v>78</v>
      </c>
      <c r="B52" s="658"/>
      <c r="C52" s="659"/>
      <c r="D52" s="659"/>
      <c r="E52" s="659"/>
      <c r="F52" s="659"/>
      <c r="G52" s="660"/>
      <c r="H52" s="492">
        <f>SUM(H49:H51)</f>
        <v>0</v>
      </c>
      <c r="J52" s="74" t="s">
        <v>154</v>
      </c>
      <c r="K52" s="571">
        <f>SUM(K49:K51)</f>
        <v>0</v>
      </c>
      <c r="L52" s="81" t="s">
        <v>155</v>
      </c>
      <c r="M52" s="572">
        <f>SUM(M49:M51)</f>
        <v>0</v>
      </c>
    </row>
    <row r="53" spans="1:15" s="164" customFormat="1" ht="15" thickTop="1" x14ac:dyDescent="0.2">
      <c r="B53" s="246"/>
      <c r="E53" s="242"/>
      <c r="F53" s="243"/>
      <c r="G53" s="244"/>
    </row>
    <row r="54" spans="1:15" x14ac:dyDescent="0.2">
      <c r="A54" s="164"/>
      <c r="B54" s="165"/>
      <c r="C54" s="164"/>
      <c r="D54" s="164"/>
      <c r="E54" s="164"/>
      <c r="F54" s="164"/>
      <c r="G54" s="164"/>
      <c r="I54" s="178"/>
      <c r="J54" s="164"/>
      <c r="K54" s="164"/>
      <c r="L54" s="164"/>
      <c r="M54" s="164"/>
      <c r="N54" s="164"/>
      <c r="O54" s="164"/>
    </row>
    <row r="55" spans="1:15" x14ac:dyDescent="0.2">
      <c r="A55" s="164"/>
      <c r="B55" s="165"/>
      <c r="C55" s="164"/>
      <c r="D55" s="164"/>
      <c r="E55" s="164"/>
      <c r="F55" s="164"/>
      <c r="G55" s="164"/>
      <c r="I55" s="178"/>
      <c r="J55" s="164"/>
      <c r="K55" s="164"/>
      <c r="L55" s="164"/>
      <c r="M55" s="164"/>
      <c r="N55" s="164"/>
      <c r="O55" s="164"/>
    </row>
    <row r="56" spans="1:15" x14ac:dyDescent="0.2">
      <c r="A56" s="164"/>
      <c r="B56" s="165"/>
      <c r="C56" s="164"/>
      <c r="D56" s="164"/>
      <c r="E56" s="164"/>
      <c r="F56" s="164"/>
      <c r="G56" s="164"/>
      <c r="I56" s="178"/>
      <c r="J56" s="164"/>
      <c r="K56" s="164"/>
      <c r="L56" s="164"/>
      <c r="M56" s="164"/>
      <c r="N56" s="164"/>
      <c r="O56" s="164"/>
    </row>
    <row r="57" spans="1:15" x14ac:dyDescent="0.2">
      <c r="A57" s="164"/>
      <c r="B57" s="165"/>
      <c r="C57" s="164"/>
      <c r="D57" s="164"/>
      <c r="E57" s="164"/>
      <c r="F57" s="164"/>
      <c r="G57" s="164"/>
      <c r="I57" s="178"/>
      <c r="J57" s="164"/>
      <c r="K57" s="164"/>
      <c r="L57" s="164"/>
      <c r="M57" s="164"/>
      <c r="N57" s="164"/>
      <c r="O57" s="164"/>
    </row>
    <row r="58" spans="1:15" x14ac:dyDescent="0.2">
      <c r="A58" s="164"/>
      <c r="B58" s="165"/>
      <c r="C58" s="164"/>
      <c r="D58" s="164"/>
      <c r="E58" s="164"/>
      <c r="F58" s="164"/>
      <c r="G58" s="164"/>
      <c r="I58" s="178"/>
      <c r="J58" s="164"/>
      <c r="K58" s="164"/>
      <c r="L58" s="164"/>
      <c r="M58" s="164"/>
      <c r="N58" s="164"/>
      <c r="O58" s="164"/>
    </row>
  </sheetData>
  <sheetProtection selectLockedCells="1"/>
  <mergeCells count="17">
    <mergeCell ref="B52:G52"/>
    <mergeCell ref="J38:K38"/>
    <mergeCell ref="L38:M38"/>
    <mergeCell ref="J47:K47"/>
    <mergeCell ref="L47:M47"/>
    <mergeCell ref="D48:E48"/>
    <mergeCell ref="F48:G48"/>
    <mergeCell ref="B6:D6"/>
    <mergeCell ref="B7:D7"/>
    <mergeCell ref="B8:D8"/>
    <mergeCell ref="B9:D9"/>
    <mergeCell ref="B10:D10"/>
    <mergeCell ref="B11:D11"/>
    <mergeCell ref="B32:E32"/>
    <mergeCell ref="D15:E15"/>
    <mergeCell ref="F15:G15"/>
    <mergeCell ref="B22:G22"/>
  </mergeCells>
  <pageMargins left="0.25" right="0.25" top="0.5" bottom="0.5" header="0.3" footer="0.3"/>
  <pageSetup paperSize="5" scale="70" fitToHeight="0" orientation="landscape" horizontalDpi="90" verticalDpi="90" r:id="rId1"/>
  <headerFooter>
    <oddHeader>&amp;LState of NH, DHHS, DLTSS, BDS&amp;C&amp;A</oddHeader>
    <oddFooter xml:space="preserve">&amp;C&amp;P of &amp;N&amp;RPrinted on &amp;D   </oddFooter>
  </headerFooter>
  <rowBreaks count="1" manualBreakCount="1">
    <brk id="36"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'Drop-downs'!$B$7:$B$12</xm:f>
          </x14:formula1>
          <xm:sqref>B16:B21 B27:B31</xm:sqref>
        </x14:dataValidation>
        <x14:dataValidation type="list" allowBlank="1" showInputMessage="1" showErrorMessage="1">
          <x14:formula1>
            <xm:f>'Drop-downs'!$D$7:$D$8</xm:f>
          </x14:formula1>
          <xm:sqref>B49:B51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16"/>
  <sheetViews>
    <sheetView topLeftCell="A6" zoomScale="70" zoomScaleNormal="70" workbookViewId="0">
      <selection activeCell="D64" sqref="D64"/>
    </sheetView>
  </sheetViews>
  <sheetFormatPr defaultRowHeight="15" x14ac:dyDescent="0.25"/>
  <cols>
    <col min="1" max="1" width="31.42578125" bestFit="1" customWidth="1"/>
    <col min="2" max="2" width="22" customWidth="1"/>
    <col min="3" max="3" width="185" bestFit="1" customWidth="1"/>
    <col min="4" max="4" width="76.85546875" customWidth="1"/>
    <col min="5" max="5" width="103" customWidth="1"/>
    <col min="6" max="6" width="67" customWidth="1"/>
    <col min="7" max="7" width="38.7109375" customWidth="1"/>
  </cols>
  <sheetData>
    <row r="1" spans="1:7" ht="30" x14ac:dyDescent="0.25">
      <c r="A1" s="341" t="s">
        <v>611</v>
      </c>
      <c r="B1" s="342" t="s">
        <v>612</v>
      </c>
      <c r="C1" s="343" t="s">
        <v>613</v>
      </c>
      <c r="D1" s="343" t="s">
        <v>614</v>
      </c>
      <c r="E1" s="344" t="s">
        <v>627</v>
      </c>
      <c r="F1" s="344" t="s">
        <v>628</v>
      </c>
      <c r="G1" s="344" t="s">
        <v>626</v>
      </c>
    </row>
    <row r="2" spans="1:7" ht="246.75" customHeight="1" x14ac:dyDescent="0.25">
      <c r="A2" s="339" t="s">
        <v>615</v>
      </c>
      <c r="B2" s="337"/>
      <c r="C2" s="336" t="s">
        <v>630</v>
      </c>
      <c r="D2" s="338" t="s">
        <v>616</v>
      </c>
      <c r="E2" s="348" t="s">
        <v>629</v>
      </c>
      <c r="F2" s="348" t="s">
        <v>631</v>
      </c>
      <c r="G2" s="340" t="s">
        <v>635</v>
      </c>
    </row>
    <row r="3" spans="1:7" ht="247.5" customHeight="1" x14ac:dyDescent="0.25">
      <c r="A3" s="339" t="s">
        <v>357</v>
      </c>
      <c r="B3" s="337"/>
      <c r="C3" s="336" t="s">
        <v>636</v>
      </c>
      <c r="D3" s="338" t="s">
        <v>617</v>
      </c>
      <c r="E3" s="348" t="s">
        <v>629</v>
      </c>
      <c r="F3" s="348" t="s">
        <v>631</v>
      </c>
      <c r="G3" s="340" t="s">
        <v>635</v>
      </c>
    </row>
    <row r="4" spans="1:7" ht="229.5" customHeight="1" x14ac:dyDescent="0.25">
      <c r="A4" s="339" t="s">
        <v>82</v>
      </c>
      <c r="B4" s="337"/>
      <c r="C4" s="336" t="s">
        <v>632</v>
      </c>
      <c r="D4" s="336" t="s">
        <v>633</v>
      </c>
      <c r="E4" s="340"/>
      <c r="F4" s="340" t="s">
        <v>634</v>
      </c>
      <c r="G4" s="340" t="s">
        <v>642</v>
      </c>
    </row>
    <row r="5" spans="1:7" ht="334.5" customHeight="1" x14ac:dyDescent="0.25">
      <c r="A5" s="339" t="s">
        <v>618</v>
      </c>
      <c r="B5" s="337"/>
      <c r="C5" s="336" t="s">
        <v>638</v>
      </c>
      <c r="D5" s="336"/>
      <c r="E5" s="340" t="s">
        <v>639</v>
      </c>
      <c r="F5" s="340" t="s">
        <v>640</v>
      </c>
      <c r="G5" s="340"/>
    </row>
    <row r="6" spans="1:7" ht="246" customHeight="1" x14ac:dyDescent="0.25">
      <c r="A6" s="339" t="s">
        <v>354</v>
      </c>
      <c r="B6" s="337"/>
      <c r="C6" s="338" t="s">
        <v>637</v>
      </c>
      <c r="D6" s="338"/>
      <c r="E6" s="348" t="s">
        <v>629</v>
      </c>
      <c r="F6" s="348" t="s">
        <v>641</v>
      </c>
      <c r="G6" s="340" t="s">
        <v>643</v>
      </c>
    </row>
    <row r="7" spans="1:7" ht="243.75" customHeight="1" x14ac:dyDescent="0.25">
      <c r="A7" s="339" t="s">
        <v>102</v>
      </c>
      <c r="B7" s="336" t="s">
        <v>645</v>
      </c>
      <c r="C7" s="336" t="s">
        <v>646</v>
      </c>
      <c r="D7" s="336" t="s">
        <v>648</v>
      </c>
      <c r="E7" s="340" t="s">
        <v>644</v>
      </c>
      <c r="F7" s="340" t="s">
        <v>649</v>
      </c>
      <c r="G7" s="340" t="s">
        <v>647</v>
      </c>
    </row>
    <row r="8" spans="1:7" ht="280.5" customHeight="1" x14ac:dyDescent="0.25">
      <c r="A8" s="339" t="s">
        <v>86</v>
      </c>
      <c r="B8" s="336" t="s">
        <v>651</v>
      </c>
      <c r="C8" s="336" t="s">
        <v>652</v>
      </c>
      <c r="D8" s="336" t="s">
        <v>653</v>
      </c>
      <c r="E8" s="340" t="s">
        <v>650</v>
      </c>
      <c r="F8" s="340"/>
      <c r="G8" s="340" t="s">
        <v>654</v>
      </c>
    </row>
    <row r="9" spans="1:7" ht="240" customHeight="1" x14ac:dyDescent="0.25">
      <c r="A9" s="339" t="s">
        <v>619</v>
      </c>
      <c r="B9" s="336" t="s">
        <v>657</v>
      </c>
      <c r="C9" s="336" t="s">
        <v>655</v>
      </c>
      <c r="D9" s="336" t="s">
        <v>658</v>
      </c>
      <c r="E9" s="340" t="s">
        <v>656</v>
      </c>
      <c r="F9" s="340" t="s">
        <v>659</v>
      </c>
      <c r="G9" s="340" t="s">
        <v>635</v>
      </c>
    </row>
    <row r="10" spans="1:7" ht="246" customHeight="1" x14ac:dyDescent="0.25">
      <c r="A10" s="339" t="s">
        <v>620</v>
      </c>
      <c r="B10" s="337"/>
      <c r="C10" s="336" t="s">
        <v>660</v>
      </c>
      <c r="D10" s="336" t="s">
        <v>661</v>
      </c>
      <c r="E10" s="340" t="s">
        <v>629</v>
      </c>
      <c r="F10" s="340" t="s">
        <v>662</v>
      </c>
      <c r="G10" s="340" t="s">
        <v>663</v>
      </c>
    </row>
    <row r="11" spans="1:7" ht="225" customHeight="1" x14ac:dyDescent="0.25">
      <c r="A11" s="339" t="s">
        <v>621</v>
      </c>
      <c r="B11" s="337"/>
      <c r="C11" s="336" t="s">
        <v>672</v>
      </c>
      <c r="D11" s="336" t="s">
        <v>664</v>
      </c>
      <c r="E11" s="340"/>
      <c r="F11" s="340" t="s">
        <v>665</v>
      </c>
      <c r="G11" s="340" t="s">
        <v>673</v>
      </c>
    </row>
    <row r="12" spans="1:7" ht="258" customHeight="1" x14ac:dyDescent="0.25">
      <c r="A12" s="339" t="s">
        <v>84</v>
      </c>
      <c r="B12" s="336" t="s">
        <v>669</v>
      </c>
      <c r="C12" s="336" t="s">
        <v>666</v>
      </c>
      <c r="D12" s="336" t="s">
        <v>670</v>
      </c>
      <c r="E12" s="340" t="s">
        <v>667</v>
      </c>
      <c r="F12" s="340" t="s">
        <v>668</v>
      </c>
      <c r="G12" s="340" t="s">
        <v>671</v>
      </c>
    </row>
    <row r="13" spans="1:7" ht="362.25" customHeight="1" x14ac:dyDescent="0.25">
      <c r="A13" s="339" t="s">
        <v>103</v>
      </c>
      <c r="B13" s="336" t="s">
        <v>676</v>
      </c>
      <c r="C13" s="336" t="s">
        <v>674</v>
      </c>
      <c r="D13" s="336" t="s">
        <v>675</v>
      </c>
      <c r="E13" s="340"/>
      <c r="F13" s="340"/>
      <c r="G13" s="340" t="s">
        <v>690</v>
      </c>
    </row>
    <row r="14" spans="1:7" ht="244.5" customHeight="1" x14ac:dyDescent="0.25">
      <c r="A14" s="339" t="s">
        <v>622</v>
      </c>
      <c r="B14" s="336" t="s">
        <v>680</v>
      </c>
      <c r="C14" s="336" t="s">
        <v>677</v>
      </c>
      <c r="D14" s="336" t="s">
        <v>678</v>
      </c>
      <c r="E14" s="340"/>
      <c r="F14" s="340" t="s">
        <v>679</v>
      </c>
      <c r="G14" s="340" t="s">
        <v>691</v>
      </c>
    </row>
    <row r="15" spans="1:7" ht="225" x14ac:dyDescent="0.25">
      <c r="A15" s="339" t="s">
        <v>623</v>
      </c>
      <c r="B15" s="337"/>
      <c r="C15" s="336" t="s">
        <v>683</v>
      </c>
      <c r="D15" s="336" t="s">
        <v>681</v>
      </c>
      <c r="E15" s="340" t="s">
        <v>684</v>
      </c>
      <c r="F15" s="340" t="s">
        <v>682</v>
      </c>
      <c r="G15" s="340" t="s">
        <v>689</v>
      </c>
    </row>
    <row r="16" spans="1:7" ht="225" x14ac:dyDescent="0.25">
      <c r="A16" s="345" t="s">
        <v>97</v>
      </c>
      <c r="B16" s="346" t="s">
        <v>687</v>
      </c>
      <c r="C16" s="346" t="s">
        <v>685</v>
      </c>
      <c r="D16" s="346"/>
      <c r="E16" s="347" t="s">
        <v>684</v>
      </c>
      <c r="F16" s="347" t="s">
        <v>686</v>
      </c>
      <c r="G16" s="340" t="s">
        <v>688</v>
      </c>
    </row>
  </sheetData>
  <sheetProtection algorithmName="SHA-512" hashValue="Ez3S0Cug1el5UxYMXorqjossG7Tt8j2ciOJ8e8ObF2jocvRc09bCbm4iSKMa5Z1sD/olecI/BtZJ4mvwyFmBWw==" saltValue="krWUmXD43lUfpqgHbxvZ2A==" spinCount="100000" sheet="1" selectLockedCells="1" selectUnlockedCells="1"/>
  <pageMargins left="0.25" right="0.25" top="0.75" bottom="0.75" header="0.3" footer="0.3"/>
  <pageSetup paperSize="17" scale="67" fitToHeight="0" orientation="landscape" r:id="rId1"/>
  <headerFooter>
    <oddHeader>&amp;LDD Service Definitions&amp;RWaiver 2021-2026</oddHeader>
    <oddFooter>&amp;CPage &amp;P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G16"/>
  <sheetViews>
    <sheetView topLeftCell="D1" zoomScale="70" zoomScaleNormal="70" workbookViewId="0">
      <selection activeCell="D64" sqref="D64"/>
    </sheetView>
  </sheetViews>
  <sheetFormatPr defaultRowHeight="15" x14ac:dyDescent="0.25"/>
  <cols>
    <col min="1" max="1" width="31.42578125" bestFit="1" customWidth="1"/>
    <col min="2" max="2" width="22" customWidth="1"/>
    <col min="3" max="3" width="185" bestFit="1" customWidth="1"/>
    <col min="4" max="4" width="76.85546875" customWidth="1"/>
    <col min="5" max="5" width="103" customWidth="1"/>
    <col min="6" max="6" width="67" customWidth="1"/>
    <col min="7" max="7" width="38.7109375" customWidth="1"/>
  </cols>
  <sheetData>
    <row r="1" spans="1:7" ht="30" x14ac:dyDescent="0.25">
      <c r="A1" s="341" t="s">
        <v>611</v>
      </c>
      <c r="B1" s="342" t="s">
        <v>612</v>
      </c>
      <c r="C1" s="343" t="s">
        <v>613</v>
      </c>
      <c r="D1" s="343" t="s">
        <v>614</v>
      </c>
      <c r="E1" s="344" t="s">
        <v>627</v>
      </c>
      <c r="F1" s="344" t="s">
        <v>628</v>
      </c>
      <c r="G1" s="344" t="s">
        <v>626</v>
      </c>
    </row>
    <row r="2" spans="1:7" ht="246.75" customHeight="1" x14ac:dyDescent="0.25">
      <c r="A2" s="339" t="s">
        <v>615</v>
      </c>
      <c r="B2" s="337"/>
      <c r="C2" s="336" t="s">
        <v>630</v>
      </c>
      <c r="D2" s="338" t="s">
        <v>616</v>
      </c>
      <c r="E2" s="348" t="s">
        <v>629</v>
      </c>
      <c r="F2" s="348" t="s">
        <v>631</v>
      </c>
      <c r="G2" s="340" t="s">
        <v>635</v>
      </c>
    </row>
    <row r="3" spans="1:7" ht="247.5" customHeight="1" x14ac:dyDescent="0.25">
      <c r="A3" s="339" t="s">
        <v>357</v>
      </c>
      <c r="B3" s="337"/>
      <c r="C3" s="336" t="s">
        <v>636</v>
      </c>
      <c r="D3" s="338" t="s">
        <v>617</v>
      </c>
      <c r="E3" s="348" t="s">
        <v>629</v>
      </c>
      <c r="F3" s="348" t="s">
        <v>631</v>
      </c>
      <c r="G3" s="340" t="s">
        <v>635</v>
      </c>
    </row>
    <row r="4" spans="1:7" ht="229.5" customHeight="1" x14ac:dyDescent="0.25">
      <c r="A4" s="339" t="s">
        <v>82</v>
      </c>
      <c r="B4" s="337"/>
      <c r="C4" s="336" t="s">
        <v>632</v>
      </c>
      <c r="D4" s="336" t="s">
        <v>633</v>
      </c>
      <c r="E4" s="340"/>
      <c r="F4" s="340" t="s">
        <v>634</v>
      </c>
      <c r="G4" s="340" t="s">
        <v>642</v>
      </c>
    </row>
    <row r="5" spans="1:7" ht="334.5" customHeight="1" x14ac:dyDescent="0.25">
      <c r="A5" s="339" t="s">
        <v>618</v>
      </c>
      <c r="B5" s="337"/>
      <c r="C5" s="336" t="s">
        <v>638</v>
      </c>
      <c r="D5" s="336"/>
      <c r="E5" s="340" t="s">
        <v>639</v>
      </c>
      <c r="F5" s="340" t="s">
        <v>640</v>
      </c>
      <c r="G5" s="340"/>
    </row>
    <row r="6" spans="1:7" ht="246" customHeight="1" x14ac:dyDescent="0.25">
      <c r="A6" s="339" t="s">
        <v>354</v>
      </c>
      <c r="B6" s="337"/>
      <c r="C6" s="338" t="s">
        <v>637</v>
      </c>
      <c r="D6" s="338"/>
      <c r="E6" s="348" t="s">
        <v>629</v>
      </c>
      <c r="F6" s="348" t="s">
        <v>641</v>
      </c>
      <c r="G6" s="340" t="s">
        <v>643</v>
      </c>
    </row>
    <row r="7" spans="1:7" ht="243.75" customHeight="1" x14ac:dyDescent="0.25">
      <c r="A7" s="339" t="s">
        <v>102</v>
      </c>
      <c r="B7" s="336" t="s">
        <v>645</v>
      </c>
      <c r="C7" s="336" t="s">
        <v>646</v>
      </c>
      <c r="D7" s="336" t="s">
        <v>648</v>
      </c>
      <c r="E7" s="340" t="s">
        <v>644</v>
      </c>
      <c r="F7" s="340" t="s">
        <v>649</v>
      </c>
      <c r="G7" s="340" t="s">
        <v>647</v>
      </c>
    </row>
    <row r="8" spans="1:7" ht="280.5" customHeight="1" x14ac:dyDescent="0.25">
      <c r="A8" s="339" t="s">
        <v>86</v>
      </c>
      <c r="B8" s="336" t="s">
        <v>651</v>
      </c>
      <c r="C8" s="336" t="s">
        <v>652</v>
      </c>
      <c r="D8" s="336" t="s">
        <v>653</v>
      </c>
      <c r="E8" s="340" t="s">
        <v>650</v>
      </c>
      <c r="F8" s="340"/>
      <c r="G8" s="340" t="s">
        <v>654</v>
      </c>
    </row>
    <row r="9" spans="1:7" ht="240" customHeight="1" x14ac:dyDescent="0.25">
      <c r="A9" s="339" t="s">
        <v>619</v>
      </c>
      <c r="B9" s="336" t="s">
        <v>657</v>
      </c>
      <c r="C9" s="336" t="s">
        <v>655</v>
      </c>
      <c r="D9" s="336" t="s">
        <v>658</v>
      </c>
      <c r="E9" s="340" t="s">
        <v>656</v>
      </c>
      <c r="F9" s="340" t="s">
        <v>659</v>
      </c>
      <c r="G9" s="340" t="s">
        <v>635</v>
      </c>
    </row>
    <row r="10" spans="1:7" ht="246" customHeight="1" x14ac:dyDescent="0.25">
      <c r="A10" s="339" t="s">
        <v>620</v>
      </c>
      <c r="B10" s="337"/>
      <c r="C10" s="336" t="s">
        <v>660</v>
      </c>
      <c r="D10" s="336" t="s">
        <v>661</v>
      </c>
      <c r="E10" s="340" t="s">
        <v>629</v>
      </c>
      <c r="F10" s="340" t="s">
        <v>662</v>
      </c>
      <c r="G10" s="340" t="s">
        <v>663</v>
      </c>
    </row>
    <row r="11" spans="1:7" ht="225" customHeight="1" x14ac:dyDescent="0.25">
      <c r="A11" s="339" t="s">
        <v>621</v>
      </c>
      <c r="B11" s="337"/>
      <c r="C11" s="336" t="s">
        <v>672</v>
      </c>
      <c r="D11" s="336" t="s">
        <v>664</v>
      </c>
      <c r="E11" s="340"/>
      <c r="F11" s="340" t="s">
        <v>665</v>
      </c>
      <c r="G11" s="340" t="s">
        <v>673</v>
      </c>
    </row>
    <row r="12" spans="1:7" ht="258" customHeight="1" x14ac:dyDescent="0.25">
      <c r="A12" s="339" t="s">
        <v>84</v>
      </c>
      <c r="B12" s="336" t="s">
        <v>669</v>
      </c>
      <c r="C12" s="336" t="s">
        <v>666</v>
      </c>
      <c r="D12" s="336" t="s">
        <v>670</v>
      </c>
      <c r="E12" s="340" t="s">
        <v>667</v>
      </c>
      <c r="F12" s="340" t="s">
        <v>668</v>
      </c>
      <c r="G12" s="340" t="s">
        <v>671</v>
      </c>
    </row>
    <row r="13" spans="1:7" ht="362.25" customHeight="1" x14ac:dyDescent="0.25">
      <c r="A13" s="339" t="s">
        <v>103</v>
      </c>
      <c r="B13" s="336" t="s">
        <v>676</v>
      </c>
      <c r="C13" s="336" t="s">
        <v>674</v>
      </c>
      <c r="D13" s="336" t="s">
        <v>675</v>
      </c>
      <c r="E13" s="340"/>
      <c r="F13" s="340"/>
      <c r="G13" s="340" t="s">
        <v>690</v>
      </c>
    </row>
    <row r="14" spans="1:7" ht="244.5" customHeight="1" x14ac:dyDescent="0.25">
      <c r="A14" s="339" t="s">
        <v>622</v>
      </c>
      <c r="B14" s="336" t="s">
        <v>680</v>
      </c>
      <c r="C14" s="336" t="s">
        <v>677</v>
      </c>
      <c r="D14" s="336" t="s">
        <v>678</v>
      </c>
      <c r="E14" s="340"/>
      <c r="F14" s="340" t="s">
        <v>679</v>
      </c>
      <c r="G14" s="340" t="s">
        <v>691</v>
      </c>
    </row>
    <row r="15" spans="1:7" ht="225" x14ac:dyDescent="0.25">
      <c r="A15" s="339" t="s">
        <v>623</v>
      </c>
      <c r="B15" s="337"/>
      <c r="C15" s="336" t="s">
        <v>683</v>
      </c>
      <c r="D15" s="336" t="s">
        <v>681</v>
      </c>
      <c r="E15" s="340" t="s">
        <v>684</v>
      </c>
      <c r="F15" s="340" t="s">
        <v>682</v>
      </c>
      <c r="G15" s="340" t="s">
        <v>689</v>
      </c>
    </row>
    <row r="16" spans="1:7" ht="225" x14ac:dyDescent="0.25">
      <c r="A16" s="345" t="s">
        <v>97</v>
      </c>
      <c r="B16" s="346" t="s">
        <v>687</v>
      </c>
      <c r="C16" s="346" t="s">
        <v>685</v>
      </c>
      <c r="D16" s="346"/>
      <c r="E16" s="347" t="s">
        <v>684</v>
      </c>
      <c r="F16" s="347" t="s">
        <v>686</v>
      </c>
      <c r="G16" s="340" t="s">
        <v>688</v>
      </c>
    </row>
  </sheetData>
  <sheetProtection algorithmName="SHA-512" hashValue="QLWCuHn3W8wMuuto6166QwARPyB40d0upMUJpWSyFsDNt6l7Sd6nNp93Ld+QJExzbejlH+ItyWl2xfiaY4a/3A==" saltValue="8odWmB5wtSZEsFVXhdJVXw==" spinCount="100000" sheet="1" selectLockedCells="1" selectUnlockedCells="1"/>
  <pageMargins left="0.25" right="0.25" top="0.75" bottom="0.75" header="0.3" footer="0.3"/>
  <pageSetup paperSize="17" scale="67" fitToHeight="0" orientation="landscape" r:id="rId1"/>
  <headerFooter>
    <oddHeader>&amp;LDD Service Definitions&amp;RWaiver 2021-2026</oddHeader>
    <oddFooter>&amp;CPage &amp;P of &amp;N</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6"/>
  <sheetViews>
    <sheetView zoomScaleNormal="100" workbookViewId="0">
      <pane xSplit="1" ySplit="14" topLeftCell="B32" activePane="bottomRight" state="frozen"/>
      <selection activeCell="D64" sqref="D64"/>
      <selection pane="topRight" activeCell="D64" sqref="D64"/>
      <selection pane="bottomLeft" activeCell="D64" sqref="D64"/>
      <selection pane="bottomRight" activeCell="C37" sqref="C37:I38"/>
    </sheetView>
  </sheetViews>
  <sheetFormatPr defaultColWidth="9.140625" defaultRowHeight="12.75" x14ac:dyDescent="0.2"/>
  <cols>
    <col min="1" max="1" width="48.5703125" style="84" customWidth="1"/>
    <col min="2" max="2" width="81.42578125" style="83" customWidth="1"/>
    <col min="3" max="3" width="12.85546875" style="84" customWidth="1"/>
    <col min="4" max="4" width="7.28515625" style="84" customWidth="1"/>
    <col min="5" max="6" width="6.5703125" style="84" customWidth="1"/>
    <col min="7" max="7" width="6.5703125" style="84" bestFit="1" customWidth="1"/>
    <col min="8" max="9" width="10" style="84" bestFit="1" customWidth="1"/>
    <col min="10" max="16384" width="9.140625" style="83"/>
  </cols>
  <sheetData>
    <row r="1" spans="1:9" x14ac:dyDescent="0.2">
      <c r="B1" s="83" t="s">
        <v>173</v>
      </c>
    </row>
    <row r="2" spans="1:9" x14ac:dyDescent="0.2">
      <c r="B2" s="503" t="s">
        <v>741</v>
      </c>
    </row>
    <row r="3" spans="1:9" x14ac:dyDescent="0.2">
      <c r="B3" s="503"/>
    </row>
    <row r="4" spans="1:9" x14ac:dyDescent="0.2">
      <c r="B4" s="504" t="s">
        <v>347</v>
      </c>
      <c r="C4" s="504" t="s">
        <v>348</v>
      </c>
      <c r="D4" s="505" t="s">
        <v>349</v>
      </c>
      <c r="E4" s="506"/>
    </row>
    <row r="5" spans="1:9" x14ac:dyDescent="0.2">
      <c r="B5" s="507" t="s">
        <v>350</v>
      </c>
      <c r="C5" s="508" t="s">
        <v>26</v>
      </c>
      <c r="D5" s="509"/>
      <c r="E5" s="506"/>
    </row>
    <row r="6" spans="1:9" x14ac:dyDescent="0.2">
      <c r="B6" s="507" t="s">
        <v>351</v>
      </c>
      <c r="C6" s="510" t="s">
        <v>180</v>
      </c>
      <c r="D6" s="511">
        <v>2</v>
      </c>
      <c r="E6" s="506"/>
    </row>
    <row r="7" spans="1:9" x14ac:dyDescent="0.2">
      <c r="B7" s="507" t="s">
        <v>702</v>
      </c>
      <c r="C7" s="510"/>
      <c r="D7" s="511">
        <v>10</v>
      </c>
      <c r="E7" s="506"/>
    </row>
    <row r="8" spans="1:9" x14ac:dyDescent="0.2">
      <c r="B8" s="512"/>
      <c r="C8" s="506"/>
      <c r="D8" s="506"/>
      <c r="E8" s="506"/>
    </row>
    <row r="9" spans="1:9" ht="15" x14ac:dyDescent="0.25">
      <c r="B9" s="513" t="s">
        <v>703</v>
      </c>
      <c r="C9" s="514"/>
      <c r="D9" s="514"/>
      <c r="E9" s="506"/>
    </row>
    <row r="10" spans="1:9" ht="15" x14ac:dyDescent="0.25">
      <c r="B10" s="514" t="s">
        <v>704</v>
      </c>
      <c r="C10" s="514"/>
      <c r="D10" s="514"/>
      <c r="E10" s="506"/>
    </row>
    <row r="11" spans="1:9" ht="15" x14ac:dyDescent="0.25">
      <c r="B11" s="514" t="s">
        <v>705</v>
      </c>
      <c r="C11" s="514"/>
      <c r="D11" s="514"/>
      <c r="E11" s="506"/>
    </row>
    <row r="12" spans="1:9" ht="15" x14ac:dyDescent="0.25">
      <c r="B12"/>
      <c r="C12"/>
      <c r="D12"/>
    </row>
    <row r="13" spans="1:9" ht="15" x14ac:dyDescent="0.25">
      <c r="B13" s="86" t="s">
        <v>174</v>
      </c>
    </row>
    <row r="14" spans="1:9" ht="25.5" x14ac:dyDescent="0.2">
      <c r="A14" s="87" t="s">
        <v>455</v>
      </c>
      <c r="B14" s="87" t="s">
        <v>52</v>
      </c>
      <c r="C14" s="87" t="s">
        <v>19</v>
      </c>
      <c r="D14" s="87" t="s">
        <v>20</v>
      </c>
      <c r="E14" s="87" t="s">
        <v>21</v>
      </c>
      <c r="F14" s="87" t="s">
        <v>22</v>
      </c>
      <c r="G14" s="87" t="s">
        <v>23</v>
      </c>
      <c r="H14" s="515" t="s">
        <v>40</v>
      </c>
      <c r="I14" s="516" t="s">
        <v>175</v>
      </c>
    </row>
    <row r="15" spans="1:9" s="85" customFormat="1" ht="48" customHeight="1" x14ac:dyDescent="0.25">
      <c r="A15" s="672" t="s">
        <v>322</v>
      </c>
      <c r="B15" s="517" t="s">
        <v>320</v>
      </c>
      <c r="C15" s="312" t="s">
        <v>321</v>
      </c>
      <c r="D15" s="312" t="s">
        <v>25</v>
      </c>
      <c r="E15" s="312" t="s">
        <v>176</v>
      </c>
      <c r="F15" s="312"/>
      <c r="G15" s="312"/>
      <c r="H15" s="312" t="s">
        <v>107</v>
      </c>
      <c r="I15" s="312" t="s">
        <v>42</v>
      </c>
    </row>
    <row r="16" spans="1:9" s="85" customFormat="1" ht="36.75" customHeight="1" x14ac:dyDescent="0.25">
      <c r="A16" s="673"/>
      <c r="B16" s="517" t="s">
        <v>320</v>
      </c>
      <c r="C16" s="312" t="s">
        <v>321</v>
      </c>
      <c r="D16" s="312" t="s">
        <v>25</v>
      </c>
      <c r="E16" s="312" t="s">
        <v>176</v>
      </c>
      <c r="F16" s="312" t="s">
        <v>26</v>
      </c>
      <c r="G16" s="312"/>
      <c r="H16" s="312" t="s">
        <v>107</v>
      </c>
      <c r="I16" s="312" t="s">
        <v>42</v>
      </c>
    </row>
    <row r="17" spans="1:15" s="85" customFormat="1" ht="25.5" x14ac:dyDescent="0.25">
      <c r="A17" s="106" t="s">
        <v>456</v>
      </c>
      <c r="B17" s="517" t="s">
        <v>457</v>
      </c>
      <c r="C17" s="317" t="s">
        <v>24</v>
      </c>
      <c r="D17" s="312" t="s">
        <v>25</v>
      </c>
      <c r="E17" s="312" t="s">
        <v>176</v>
      </c>
      <c r="F17" s="312" t="s">
        <v>26</v>
      </c>
      <c r="G17" s="312"/>
      <c r="H17" s="525" t="s">
        <v>41</v>
      </c>
      <c r="I17" s="525">
        <v>6.41</v>
      </c>
    </row>
    <row r="18" spans="1:15" ht="15.75" customHeight="1" x14ac:dyDescent="0.25">
      <c r="A18" s="669" t="s">
        <v>458</v>
      </c>
      <c r="B18" s="518" t="s">
        <v>177</v>
      </c>
      <c r="C18" s="519" t="s">
        <v>178</v>
      </c>
      <c r="D18" s="520" t="s">
        <v>25</v>
      </c>
      <c r="E18" s="520" t="s">
        <v>176</v>
      </c>
      <c r="F18" s="520" t="s">
        <v>29</v>
      </c>
      <c r="G18" s="520"/>
      <c r="H18" s="521" t="s">
        <v>41</v>
      </c>
      <c r="I18" s="521">
        <v>7.07</v>
      </c>
    </row>
    <row r="19" spans="1:15" ht="15" x14ac:dyDescent="0.25">
      <c r="A19" s="670"/>
      <c r="B19" s="522" t="s">
        <v>181</v>
      </c>
      <c r="C19" s="519" t="s">
        <v>178</v>
      </c>
      <c r="D19" s="520" t="s">
        <v>25</v>
      </c>
      <c r="E19" s="520" t="s">
        <v>176</v>
      </c>
      <c r="F19" s="520" t="s">
        <v>26</v>
      </c>
      <c r="G19" s="520"/>
      <c r="H19" s="521" t="s">
        <v>41</v>
      </c>
      <c r="I19" s="521">
        <v>7.07</v>
      </c>
    </row>
    <row r="20" spans="1:15" ht="15" customHeight="1" x14ac:dyDescent="0.2">
      <c r="A20" s="669" t="s">
        <v>300</v>
      </c>
      <c r="B20" s="518" t="s">
        <v>298</v>
      </c>
      <c r="C20" s="520" t="s">
        <v>299</v>
      </c>
      <c r="D20" s="520" t="s">
        <v>25</v>
      </c>
      <c r="E20" s="520" t="s">
        <v>176</v>
      </c>
      <c r="F20" s="520" t="s">
        <v>29</v>
      </c>
      <c r="G20" s="520"/>
      <c r="H20" s="520" t="s">
        <v>41</v>
      </c>
      <c r="I20" s="523">
        <v>24.400000000000002</v>
      </c>
      <c r="J20" s="91"/>
      <c r="K20" s="91"/>
      <c r="L20" s="91"/>
      <c r="M20" s="91"/>
      <c r="N20" s="91"/>
      <c r="O20" s="91"/>
    </row>
    <row r="21" spans="1:15" ht="12.75" customHeight="1" x14ac:dyDescent="0.2">
      <c r="A21" s="670"/>
      <c r="B21" s="518" t="s">
        <v>302</v>
      </c>
      <c r="C21" s="520" t="s">
        <v>299</v>
      </c>
      <c r="D21" s="520" t="s">
        <v>25</v>
      </c>
      <c r="E21" s="520" t="s">
        <v>176</v>
      </c>
      <c r="F21" s="520" t="s">
        <v>29</v>
      </c>
      <c r="G21" s="111" t="s">
        <v>26</v>
      </c>
      <c r="H21" s="520" t="s">
        <v>41</v>
      </c>
      <c r="I21" s="523">
        <v>24.400000000000002</v>
      </c>
      <c r="J21" s="91"/>
      <c r="K21" s="91"/>
      <c r="L21" s="91"/>
      <c r="M21" s="91"/>
      <c r="N21" s="91"/>
      <c r="O21" s="91"/>
    </row>
    <row r="22" spans="1:15" ht="12.75" customHeight="1" x14ac:dyDescent="0.2">
      <c r="A22" s="670"/>
      <c r="B22" s="518" t="s">
        <v>304</v>
      </c>
      <c r="C22" s="520" t="s">
        <v>299</v>
      </c>
      <c r="D22" s="520" t="s">
        <v>25</v>
      </c>
      <c r="E22" s="520" t="s">
        <v>176</v>
      </c>
      <c r="F22" s="520" t="s">
        <v>31</v>
      </c>
      <c r="G22" s="520"/>
      <c r="H22" s="520" t="s">
        <v>305</v>
      </c>
      <c r="I22" s="113">
        <v>37.950000000000003</v>
      </c>
      <c r="J22" s="91"/>
      <c r="K22" s="91"/>
      <c r="L22" s="91"/>
      <c r="M22" s="91"/>
      <c r="N22" s="91"/>
      <c r="O22" s="91"/>
    </row>
    <row r="23" spans="1:15" ht="12.75" customHeight="1" x14ac:dyDescent="0.2">
      <c r="A23" s="670"/>
      <c r="B23" s="518" t="s">
        <v>307</v>
      </c>
      <c r="C23" s="520" t="s">
        <v>299</v>
      </c>
      <c r="D23" s="520" t="s">
        <v>25</v>
      </c>
      <c r="E23" s="520" t="s">
        <v>176</v>
      </c>
      <c r="F23" s="520" t="s">
        <v>31</v>
      </c>
      <c r="G23" s="111" t="s">
        <v>26</v>
      </c>
      <c r="H23" s="520" t="s">
        <v>305</v>
      </c>
      <c r="I23" s="113">
        <v>37.950000000000003</v>
      </c>
      <c r="J23" s="91"/>
      <c r="K23" s="91"/>
      <c r="L23" s="91"/>
      <c r="M23" s="91"/>
      <c r="N23" s="91"/>
      <c r="O23" s="91"/>
    </row>
    <row r="24" spans="1:15" ht="15.75" customHeight="1" x14ac:dyDescent="0.25">
      <c r="A24" s="666" t="s">
        <v>459</v>
      </c>
      <c r="B24" s="518" t="s">
        <v>706</v>
      </c>
      <c r="C24" s="519" t="s">
        <v>184</v>
      </c>
      <c r="D24" s="520" t="s">
        <v>25</v>
      </c>
      <c r="E24" s="520" t="s">
        <v>176</v>
      </c>
      <c r="F24" s="520" t="s">
        <v>29</v>
      </c>
      <c r="G24" s="520"/>
      <c r="H24" s="521" t="s">
        <v>41</v>
      </c>
      <c r="I24" s="521">
        <v>6.5400000000000009</v>
      </c>
    </row>
    <row r="25" spans="1:15" ht="15" x14ac:dyDescent="0.25">
      <c r="A25" s="667"/>
      <c r="B25" s="518" t="s">
        <v>187</v>
      </c>
      <c r="C25" s="519" t="s">
        <v>184</v>
      </c>
      <c r="D25" s="520" t="s">
        <v>25</v>
      </c>
      <c r="E25" s="520" t="s">
        <v>176</v>
      </c>
      <c r="F25" s="520" t="s">
        <v>31</v>
      </c>
      <c r="G25" s="520"/>
      <c r="H25" s="521" t="s">
        <v>41</v>
      </c>
      <c r="I25" s="521">
        <v>7.5200000000000005</v>
      </c>
    </row>
    <row r="26" spans="1:15" ht="15" x14ac:dyDescent="0.25">
      <c r="A26" s="667"/>
      <c r="B26" s="518" t="s">
        <v>185</v>
      </c>
      <c r="C26" s="519" t="s">
        <v>184</v>
      </c>
      <c r="D26" s="520" t="s">
        <v>25</v>
      </c>
      <c r="E26" s="520" t="s">
        <v>176</v>
      </c>
      <c r="F26" s="520" t="s">
        <v>35</v>
      </c>
      <c r="G26" s="111" t="s">
        <v>26</v>
      </c>
      <c r="H26" s="521" t="s">
        <v>41</v>
      </c>
      <c r="I26" s="113" t="s">
        <v>42</v>
      </c>
    </row>
    <row r="27" spans="1:15" s="85" customFormat="1" ht="15" x14ac:dyDescent="0.25">
      <c r="A27" s="664" t="s">
        <v>460</v>
      </c>
      <c r="B27" s="524" t="s">
        <v>191</v>
      </c>
      <c r="C27" s="312" t="s">
        <v>27</v>
      </c>
      <c r="D27" s="312" t="s">
        <v>25</v>
      </c>
      <c r="E27" s="312" t="s">
        <v>176</v>
      </c>
      <c r="F27" s="312"/>
      <c r="G27" s="312"/>
      <c r="H27" s="525" t="s">
        <v>107</v>
      </c>
      <c r="I27" s="525" t="s">
        <v>42</v>
      </c>
    </row>
    <row r="28" spans="1:15" s="85" customFormat="1" ht="25.5" x14ac:dyDescent="0.25">
      <c r="A28" s="664"/>
      <c r="B28" s="524" t="s">
        <v>193</v>
      </c>
      <c r="C28" s="312" t="s">
        <v>27</v>
      </c>
      <c r="D28" s="312" t="s">
        <v>25</v>
      </c>
      <c r="E28" s="312" t="s">
        <v>176</v>
      </c>
      <c r="F28" s="114" t="s">
        <v>26</v>
      </c>
      <c r="G28" s="312"/>
      <c r="H28" s="525" t="s">
        <v>107</v>
      </c>
      <c r="I28" s="525" t="s">
        <v>42</v>
      </c>
    </row>
    <row r="29" spans="1:15" ht="15" customHeight="1" x14ac:dyDescent="0.2">
      <c r="A29" s="666" t="s">
        <v>311</v>
      </c>
      <c r="B29" s="518" t="s">
        <v>309</v>
      </c>
      <c r="C29" s="520" t="s">
        <v>310</v>
      </c>
      <c r="D29" s="520" t="s">
        <v>25</v>
      </c>
      <c r="E29" s="520" t="s">
        <v>176</v>
      </c>
      <c r="F29" s="520" t="s">
        <v>29</v>
      </c>
      <c r="G29" s="520"/>
      <c r="H29" s="520" t="s">
        <v>305</v>
      </c>
      <c r="I29" s="523">
        <v>24.400000000000002</v>
      </c>
      <c r="J29" s="91"/>
      <c r="K29" s="91"/>
      <c r="L29" s="91"/>
      <c r="M29" s="91"/>
      <c r="N29" s="91"/>
      <c r="O29" s="91"/>
    </row>
    <row r="30" spans="1:15" ht="12.75" customHeight="1" x14ac:dyDescent="0.2">
      <c r="A30" s="667"/>
      <c r="B30" s="518" t="s">
        <v>313</v>
      </c>
      <c r="C30" s="520" t="s">
        <v>310</v>
      </c>
      <c r="D30" s="520" t="s">
        <v>25</v>
      </c>
      <c r="E30" s="520" t="s">
        <v>176</v>
      </c>
      <c r="F30" s="520" t="s">
        <v>29</v>
      </c>
      <c r="G30" s="111" t="s">
        <v>26</v>
      </c>
      <c r="H30" s="520" t="s">
        <v>305</v>
      </c>
      <c r="I30" s="523">
        <v>24.400000000000002</v>
      </c>
      <c r="J30" s="91"/>
      <c r="K30" s="91"/>
      <c r="L30" s="91"/>
      <c r="M30" s="91"/>
      <c r="N30" s="91"/>
      <c r="O30" s="91"/>
    </row>
    <row r="31" spans="1:15" ht="12.75" customHeight="1" x14ac:dyDescent="0.2">
      <c r="A31" s="667"/>
      <c r="B31" s="518" t="s">
        <v>315</v>
      </c>
      <c r="C31" s="520" t="s">
        <v>310</v>
      </c>
      <c r="D31" s="520" t="s">
        <v>25</v>
      </c>
      <c r="E31" s="520" t="s">
        <v>176</v>
      </c>
      <c r="F31" s="520" t="s">
        <v>31</v>
      </c>
      <c r="G31" s="520"/>
      <c r="H31" s="520" t="s">
        <v>305</v>
      </c>
      <c r="I31" s="113">
        <v>37.950000000000003</v>
      </c>
    </row>
    <row r="32" spans="1:15" ht="12.75" customHeight="1" x14ac:dyDescent="0.2">
      <c r="A32" s="667"/>
      <c r="B32" s="518" t="s">
        <v>317</v>
      </c>
      <c r="C32" s="520" t="s">
        <v>310</v>
      </c>
      <c r="D32" s="520" t="s">
        <v>25</v>
      </c>
      <c r="E32" s="520" t="s">
        <v>176</v>
      </c>
      <c r="F32" s="520" t="s">
        <v>31</v>
      </c>
      <c r="G32" s="111" t="s">
        <v>26</v>
      </c>
      <c r="H32" s="520" t="s">
        <v>305</v>
      </c>
      <c r="I32" s="113">
        <v>37.950000000000003</v>
      </c>
    </row>
    <row r="33" spans="1:15" ht="15.75" customHeight="1" x14ac:dyDescent="0.25">
      <c r="A33" s="669" t="s">
        <v>461</v>
      </c>
      <c r="B33" s="518" t="s">
        <v>195</v>
      </c>
      <c r="C33" s="519" t="s">
        <v>196</v>
      </c>
      <c r="D33" s="520" t="s">
        <v>25</v>
      </c>
      <c r="E33" s="520" t="s">
        <v>176</v>
      </c>
      <c r="F33" s="520" t="s">
        <v>29</v>
      </c>
      <c r="G33" s="520"/>
      <c r="H33" s="521" t="s">
        <v>41</v>
      </c>
      <c r="I33" s="521">
        <v>4.8899999999999997</v>
      </c>
    </row>
    <row r="34" spans="1:15" ht="15" x14ac:dyDescent="0.25">
      <c r="A34" s="670"/>
      <c r="B34" s="518" t="s">
        <v>200</v>
      </c>
      <c r="C34" s="519" t="s">
        <v>196</v>
      </c>
      <c r="D34" s="520" t="s">
        <v>25</v>
      </c>
      <c r="E34" s="520" t="s">
        <v>176</v>
      </c>
      <c r="F34" s="520" t="s">
        <v>31</v>
      </c>
      <c r="G34" s="520"/>
      <c r="H34" s="521" t="s">
        <v>41</v>
      </c>
      <c r="I34" s="521">
        <v>6.91</v>
      </c>
    </row>
    <row r="35" spans="1:15" ht="15" x14ac:dyDescent="0.25">
      <c r="A35" s="670"/>
      <c r="B35" s="518" t="s">
        <v>204</v>
      </c>
      <c r="C35" s="519" t="s">
        <v>196</v>
      </c>
      <c r="D35" s="520" t="s">
        <v>25</v>
      </c>
      <c r="E35" s="520" t="s">
        <v>176</v>
      </c>
      <c r="F35" s="520" t="s">
        <v>35</v>
      </c>
      <c r="G35" s="520"/>
      <c r="H35" s="521" t="s">
        <v>41</v>
      </c>
      <c r="I35" s="521" t="s">
        <v>42</v>
      </c>
    </row>
    <row r="36" spans="1:15" ht="15" x14ac:dyDescent="0.25">
      <c r="A36" s="671"/>
      <c r="B36" s="518" t="s">
        <v>707</v>
      </c>
      <c r="C36" s="519" t="s">
        <v>196</v>
      </c>
      <c r="D36" s="520" t="s">
        <v>25</v>
      </c>
      <c r="E36" s="520" t="s">
        <v>176</v>
      </c>
      <c r="F36" s="520" t="s">
        <v>32</v>
      </c>
      <c r="G36" s="111" t="s">
        <v>26</v>
      </c>
      <c r="H36" s="521" t="s">
        <v>41</v>
      </c>
      <c r="I36" s="521" t="s">
        <v>42</v>
      </c>
    </row>
    <row r="37" spans="1:15" ht="15" customHeight="1" x14ac:dyDescent="0.2">
      <c r="A37" s="669" t="s">
        <v>340</v>
      </c>
      <c r="B37" s="518" t="s">
        <v>338</v>
      </c>
      <c r="C37" s="520" t="s">
        <v>339</v>
      </c>
      <c r="D37" s="520" t="s">
        <v>25</v>
      </c>
      <c r="E37" s="520" t="s">
        <v>176</v>
      </c>
      <c r="F37" s="520"/>
      <c r="G37" s="520"/>
      <c r="H37" s="520" t="s">
        <v>107</v>
      </c>
      <c r="I37" s="520" t="s">
        <v>42</v>
      </c>
      <c r="J37" s="91"/>
      <c r="K37" s="91"/>
      <c r="L37" s="91"/>
      <c r="M37" s="91"/>
      <c r="N37" s="91"/>
      <c r="O37" s="91"/>
    </row>
    <row r="38" spans="1:15" ht="12.75" customHeight="1" x14ac:dyDescent="0.2">
      <c r="A38" s="670"/>
      <c r="B38" s="518" t="s">
        <v>342</v>
      </c>
      <c r="C38" s="520" t="s">
        <v>339</v>
      </c>
      <c r="D38" s="520" t="s">
        <v>25</v>
      </c>
      <c r="E38" s="520" t="s">
        <v>176</v>
      </c>
      <c r="F38" s="111" t="s">
        <v>26</v>
      </c>
      <c r="G38" s="520"/>
      <c r="H38" s="520" t="s">
        <v>107</v>
      </c>
      <c r="I38" s="520" t="s">
        <v>42</v>
      </c>
    </row>
    <row r="39" spans="1:15" s="90" customFormat="1" ht="15" x14ac:dyDescent="0.2">
      <c r="A39" s="664" t="s">
        <v>462</v>
      </c>
      <c r="B39" s="526" t="s">
        <v>208</v>
      </c>
      <c r="C39" s="312" t="s">
        <v>28</v>
      </c>
      <c r="D39" s="312" t="s">
        <v>25</v>
      </c>
      <c r="E39" s="312" t="s">
        <v>176</v>
      </c>
      <c r="F39" s="312"/>
      <c r="G39" s="312"/>
      <c r="H39" s="525" t="s">
        <v>209</v>
      </c>
      <c r="I39" s="525" t="s">
        <v>42</v>
      </c>
    </row>
    <row r="40" spans="1:15" s="90" customFormat="1" ht="15" x14ac:dyDescent="0.2">
      <c r="A40" s="664"/>
      <c r="B40" s="526" t="s">
        <v>210</v>
      </c>
      <c r="C40" s="312" t="s">
        <v>28</v>
      </c>
      <c r="D40" s="312" t="s">
        <v>25</v>
      </c>
      <c r="E40" s="312" t="s">
        <v>176</v>
      </c>
      <c r="F40" s="114" t="s">
        <v>26</v>
      </c>
      <c r="G40" s="312"/>
      <c r="H40" s="525" t="s">
        <v>209</v>
      </c>
      <c r="I40" s="525" t="s">
        <v>42</v>
      </c>
    </row>
    <row r="41" spans="1:15" s="90" customFormat="1" ht="15" x14ac:dyDescent="0.2">
      <c r="A41" s="664"/>
      <c r="B41" s="526" t="s">
        <v>211</v>
      </c>
      <c r="C41" s="312" t="s">
        <v>28</v>
      </c>
      <c r="D41" s="312" t="s">
        <v>25</v>
      </c>
      <c r="E41" s="312" t="s">
        <v>176</v>
      </c>
      <c r="F41" s="312" t="s">
        <v>29</v>
      </c>
      <c r="G41" s="312"/>
      <c r="H41" s="525" t="s">
        <v>209</v>
      </c>
      <c r="I41" s="525" t="s">
        <v>42</v>
      </c>
    </row>
    <row r="42" spans="1:15" s="90" customFormat="1" ht="15" x14ac:dyDescent="0.2">
      <c r="A42" s="664"/>
      <c r="B42" s="526" t="s">
        <v>212</v>
      </c>
      <c r="C42" s="312" t="s">
        <v>28</v>
      </c>
      <c r="D42" s="312" t="s">
        <v>25</v>
      </c>
      <c r="E42" s="312" t="s">
        <v>176</v>
      </c>
      <c r="F42" s="312" t="s">
        <v>29</v>
      </c>
      <c r="G42" s="114" t="s">
        <v>26</v>
      </c>
      <c r="H42" s="525" t="s">
        <v>209</v>
      </c>
      <c r="I42" s="525" t="s">
        <v>42</v>
      </c>
    </row>
    <row r="43" spans="1:15" ht="15.75" customHeight="1" x14ac:dyDescent="0.25">
      <c r="A43" s="669" t="s">
        <v>463</v>
      </c>
      <c r="B43" s="527" t="s">
        <v>474</v>
      </c>
      <c r="C43" s="519" t="s">
        <v>30</v>
      </c>
      <c r="D43" s="520" t="s">
        <v>25</v>
      </c>
      <c r="E43" s="520" t="s">
        <v>176</v>
      </c>
      <c r="F43" s="520"/>
      <c r="G43" s="520"/>
      <c r="H43" s="521" t="s">
        <v>107</v>
      </c>
      <c r="I43" s="521" t="s">
        <v>42</v>
      </c>
    </row>
    <row r="44" spans="1:15" ht="15.75" customHeight="1" x14ac:dyDescent="0.25">
      <c r="A44" s="670"/>
      <c r="B44" s="527" t="s">
        <v>708</v>
      </c>
      <c r="C44" s="519" t="s">
        <v>30</v>
      </c>
      <c r="D44" s="520" t="s">
        <v>25</v>
      </c>
      <c r="E44" s="520" t="s">
        <v>176</v>
      </c>
      <c r="F44" s="111" t="s">
        <v>26</v>
      </c>
      <c r="G44" s="520"/>
      <c r="H44" s="521" t="s">
        <v>107</v>
      </c>
      <c r="I44" s="521" t="s">
        <v>42</v>
      </c>
    </row>
    <row r="45" spans="1:15" ht="15" x14ac:dyDescent="0.25">
      <c r="A45" s="670"/>
      <c r="B45" s="527" t="s">
        <v>475</v>
      </c>
      <c r="C45" s="519" t="s">
        <v>30</v>
      </c>
      <c r="D45" s="520" t="s">
        <v>25</v>
      </c>
      <c r="E45" s="520" t="s">
        <v>176</v>
      </c>
      <c r="F45" s="520" t="s">
        <v>29</v>
      </c>
      <c r="G45" s="520"/>
      <c r="H45" s="521" t="s">
        <v>107</v>
      </c>
      <c r="I45" s="521" t="s">
        <v>42</v>
      </c>
    </row>
    <row r="46" spans="1:15" ht="15" x14ac:dyDescent="0.25">
      <c r="A46" s="670"/>
      <c r="B46" s="527" t="s">
        <v>709</v>
      </c>
      <c r="C46" s="519" t="s">
        <v>30</v>
      </c>
      <c r="D46" s="520" t="s">
        <v>25</v>
      </c>
      <c r="E46" s="520" t="s">
        <v>176</v>
      </c>
      <c r="F46" s="520" t="s">
        <v>29</v>
      </c>
      <c r="G46" s="111" t="s">
        <v>26</v>
      </c>
      <c r="H46" s="521" t="s">
        <v>107</v>
      </c>
      <c r="I46" s="521" t="s">
        <v>42</v>
      </c>
    </row>
    <row r="47" spans="1:15" ht="15" x14ac:dyDescent="0.25">
      <c r="A47" s="670"/>
      <c r="B47" s="527" t="s">
        <v>476</v>
      </c>
      <c r="C47" s="519" t="s">
        <v>30</v>
      </c>
      <c r="D47" s="520" t="s">
        <v>25</v>
      </c>
      <c r="E47" s="520" t="s">
        <v>176</v>
      </c>
      <c r="F47" s="520" t="s">
        <v>31</v>
      </c>
      <c r="G47" s="520"/>
      <c r="H47" s="521" t="s">
        <v>107</v>
      </c>
      <c r="I47" s="521" t="s">
        <v>42</v>
      </c>
    </row>
    <row r="48" spans="1:15" ht="15" x14ac:dyDescent="0.25">
      <c r="A48" s="670"/>
      <c r="B48" s="527" t="s">
        <v>710</v>
      </c>
      <c r="C48" s="519" t="s">
        <v>30</v>
      </c>
      <c r="D48" s="520" t="s">
        <v>25</v>
      </c>
      <c r="E48" s="520" t="s">
        <v>176</v>
      </c>
      <c r="F48" s="520" t="s">
        <v>31</v>
      </c>
      <c r="G48" s="111" t="s">
        <v>26</v>
      </c>
      <c r="H48" s="521" t="s">
        <v>107</v>
      </c>
      <c r="I48" s="521" t="s">
        <v>42</v>
      </c>
    </row>
    <row r="49" spans="1:9" ht="15" x14ac:dyDescent="0.25">
      <c r="A49" s="670"/>
      <c r="B49" s="526" t="s">
        <v>477</v>
      </c>
      <c r="C49" s="519" t="s">
        <v>30</v>
      </c>
      <c r="D49" s="520" t="s">
        <v>25</v>
      </c>
      <c r="E49" s="520" t="s">
        <v>176</v>
      </c>
      <c r="F49" s="112" t="s">
        <v>32</v>
      </c>
      <c r="G49" s="520"/>
      <c r="H49" s="521" t="s">
        <v>107</v>
      </c>
      <c r="I49" s="521" t="s">
        <v>42</v>
      </c>
    </row>
    <row r="50" spans="1:9" ht="15" x14ac:dyDescent="0.25">
      <c r="A50" s="671"/>
      <c r="B50" s="526" t="s">
        <v>711</v>
      </c>
      <c r="C50" s="519" t="s">
        <v>30</v>
      </c>
      <c r="D50" s="520" t="s">
        <v>25</v>
      </c>
      <c r="E50" s="520" t="s">
        <v>176</v>
      </c>
      <c r="F50" s="112" t="s">
        <v>32</v>
      </c>
      <c r="G50" s="111" t="s">
        <v>26</v>
      </c>
      <c r="H50" s="521" t="s">
        <v>107</v>
      </c>
      <c r="I50" s="521" t="s">
        <v>42</v>
      </c>
    </row>
    <row r="51" spans="1:9" ht="15" x14ac:dyDescent="0.25">
      <c r="A51" s="669" t="s">
        <v>464</v>
      </c>
      <c r="B51" s="526" t="s">
        <v>478</v>
      </c>
      <c r="C51" s="519" t="s">
        <v>38</v>
      </c>
      <c r="D51" s="520" t="s">
        <v>25</v>
      </c>
      <c r="E51" s="520" t="s">
        <v>176</v>
      </c>
      <c r="F51" s="112"/>
      <c r="G51" s="520"/>
      <c r="H51" s="521" t="s">
        <v>107</v>
      </c>
      <c r="I51" s="521" t="s">
        <v>42</v>
      </c>
    </row>
    <row r="52" spans="1:9" ht="15" x14ac:dyDescent="0.25">
      <c r="A52" s="671"/>
      <c r="B52" s="526" t="s">
        <v>712</v>
      </c>
      <c r="C52" s="519" t="s">
        <v>38</v>
      </c>
      <c r="D52" s="520" t="s">
        <v>25</v>
      </c>
      <c r="E52" s="520" t="s">
        <v>176</v>
      </c>
      <c r="F52" s="111" t="s">
        <v>26</v>
      </c>
      <c r="G52" s="520"/>
      <c r="H52" s="521" t="s">
        <v>107</v>
      </c>
      <c r="I52" s="521" t="s">
        <v>42</v>
      </c>
    </row>
    <row r="53" spans="1:9" ht="15" customHeight="1" x14ac:dyDescent="0.2">
      <c r="A53" s="664" t="s">
        <v>333</v>
      </c>
      <c r="B53" s="527" t="s">
        <v>465</v>
      </c>
      <c r="C53" s="520" t="s">
        <v>332</v>
      </c>
      <c r="D53" s="520" t="s">
        <v>25</v>
      </c>
      <c r="E53" s="520" t="s">
        <v>176</v>
      </c>
      <c r="F53" s="520" t="s">
        <v>36</v>
      </c>
      <c r="G53" s="520"/>
      <c r="H53" s="520" t="s">
        <v>330</v>
      </c>
      <c r="I53" s="520" t="s">
        <v>42</v>
      </c>
    </row>
    <row r="54" spans="1:9" ht="12.75" customHeight="1" x14ac:dyDescent="0.2">
      <c r="A54" s="664"/>
      <c r="B54" s="527" t="s">
        <v>466</v>
      </c>
      <c r="C54" s="520" t="s">
        <v>332</v>
      </c>
      <c r="D54" s="520" t="s">
        <v>25</v>
      </c>
      <c r="E54" s="520" t="s">
        <v>176</v>
      </c>
      <c r="F54" s="520" t="s">
        <v>36</v>
      </c>
      <c r="G54" s="111" t="s">
        <v>26</v>
      </c>
      <c r="H54" s="520" t="s">
        <v>330</v>
      </c>
      <c r="I54" s="520" t="s">
        <v>42</v>
      </c>
    </row>
    <row r="55" spans="1:9" ht="15.75" customHeight="1" x14ac:dyDescent="0.25">
      <c r="A55" s="665" t="s">
        <v>467</v>
      </c>
      <c r="B55" s="527" t="s">
        <v>214</v>
      </c>
      <c r="C55" s="519" t="s">
        <v>215</v>
      </c>
      <c r="D55" s="520" t="s">
        <v>25</v>
      </c>
      <c r="E55" s="520" t="s">
        <v>176</v>
      </c>
      <c r="F55" s="520" t="s">
        <v>29</v>
      </c>
      <c r="G55" s="520"/>
      <c r="H55" s="521" t="s">
        <v>41</v>
      </c>
      <c r="I55" s="521">
        <v>2.71</v>
      </c>
    </row>
    <row r="56" spans="1:9" ht="15" x14ac:dyDescent="0.25">
      <c r="A56" s="665"/>
      <c r="B56" s="527" t="s">
        <v>217</v>
      </c>
      <c r="C56" s="519" t="s">
        <v>215</v>
      </c>
      <c r="D56" s="520" t="s">
        <v>25</v>
      </c>
      <c r="E56" s="520" t="s">
        <v>176</v>
      </c>
      <c r="F56" s="520" t="s">
        <v>31</v>
      </c>
      <c r="G56" s="520"/>
      <c r="H56" s="521" t="s">
        <v>41</v>
      </c>
      <c r="I56" s="521">
        <v>4.3599999999999994</v>
      </c>
    </row>
    <row r="57" spans="1:9" ht="15" x14ac:dyDescent="0.25">
      <c r="A57" s="665"/>
      <c r="B57" s="527" t="s">
        <v>216</v>
      </c>
      <c r="C57" s="519" t="s">
        <v>215</v>
      </c>
      <c r="D57" s="520" t="s">
        <v>25</v>
      </c>
      <c r="E57" s="520" t="s">
        <v>176</v>
      </c>
      <c r="F57" s="520" t="s">
        <v>31</v>
      </c>
      <c r="G57" s="111" t="s">
        <v>26</v>
      </c>
      <c r="H57" s="521" t="s">
        <v>41</v>
      </c>
      <c r="I57" s="113" t="s">
        <v>42</v>
      </c>
    </row>
    <row r="58" spans="1:9" ht="15.75" customHeight="1" x14ac:dyDescent="0.25">
      <c r="A58" s="666" t="s">
        <v>468</v>
      </c>
      <c r="B58" s="527" t="s">
        <v>219</v>
      </c>
      <c r="C58" s="519" t="s">
        <v>220</v>
      </c>
      <c r="D58" s="520" t="s">
        <v>25</v>
      </c>
      <c r="E58" s="520" t="s">
        <v>176</v>
      </c>
      <c r="F58" s="520" t="s">
        <v>29</v>
      </c>
      <c r="G58" s="520"/>
      <c r="H58" s="521" t="s">
        <v>221</v>
      </c>
      <c r="I58" s="521">
        <v>65.06</v>
      </c>
    </row>
    <row r="59" spans="1:9" ht="15" x14ac:dyDescent="0.25">
      <c r="A59" s="667"/>
      <c r="B59" s="527" t="s">
        <v>224</v>
      </c>
      <c r="C59" s="519" t="s">
        <v>220</v>
      </c>
      <c r="D59" s="520" t="s">
        <v>25</v>
      </c>
      <c r="E59" s="520" t="s">
        <v>176</v>
      </c>
      <c r="F59" s="520" t="s">
        <v>31</v>
      </c>
      <c r="G59" s="520"/>
      <c r="H59" s="521" t="s">
        <v>221</v>
      </c>
      <c r="I59" s="521">
        <v>113.83999999999999</v>
      </c>
    </row>
    <row r="60" spans="1:9" ht="15" x14ac:dyDescent="0.25">
      <c r="A60" s="667"/>
      <c r="B60" s="527" t="s">
        <v>228</v>
      </c>
      <c r="C60" s="519" t="s">
        <v>220</v>
      </c>
      <c r="D60" s="520" t="s">
        <v>25</v>
      </c>
      <c r="E60" s="520" t="s">
        <v>176</v>
      </c>
      <c r="F60" s="520" t="s">
        <v>35</v>
      </c>
      <c r="G60" s="520"/>
      <c r="H60" s="521" t="s">
        <v>221</v>
      </c>
      <c r="I60" s="521">
        <v>162.63</v>
      </c>
    </row>
    <row r="61" spans="1:9" ht="15" x14ac:dyDescent="0.25">
      <c r="A61" s="667"/>
      <c r="B61" s="527" t="s">
        <v>232</v>
      </c>
      <c r="C61" s="519" t="s">
        <v>220</v>
      </c>
      <c r="D61" s="520" t="s">
        <v>25</v>
      </c>
      <c r="E61" s="520" t="s">
        <v>176</v>
      </c>
      <c r="F61" s="520" t="s">
        <v>32</v>
      </c>
      <c r="G61" s="520"/>
      <c r="H61" s="521" t="s">
        <v>221</v>
      </c>
      <c r="I61" s="521">
        <v>211.26</v>
      </c>
    </row>
    <row r="62" spans="1:9" ht="15" x14ac:dyDescent="0.25">
      <c r="A62" s="667"/>
      <c r="B62" s="527" t="s">
        <v>236</v>
      </c>
      <c r="C62" s="519" t="s">
        <v>220</v>
      </c>
      <c r="D62" s="520" t="s">
        <v>25</v>
      </c>
      <c r="E62" s="520" t="s">
        <v>176</v>
      </c>
      <c r="F62" s="520" t="s">
        <v>39</v>
      </c>
      <c r="G62" s="520"/>
      <c r="H62" s="521" t="s">
        <v>221</v>
      </c>
      <c r="I62" s="521">
        <v>276.37</v>
      </c>
    </row>
    <row r="63" spans="1:9" ht="15" x14ac:dyDescent="0.25">
      <c r="A63" s="667"/>
      <c r="B63" s="527" t="s">
        <v>240</v>
      </c>
      <c r="C63" s="519" t="s">
        <v>220</v>
      </c>
      <c r="D63" s="520" t="s">
        <v>25</v>
      </c>
      <c r="E63" s="520" t="s">
        <v>176</v>
      </c>
      <c r="F63" s="520" t="s">
        <v>241</v>
      </c>
      <c r="G63" s="520"/>
      <c r="H63" s="521" t="s">
        <v>221</v>
      </c>
      <c r="I63" s="521">
        <v>471.16</v>
      </c>
    </row>
    <row r="64" spans="1:9" ht="15" x14ac:dyDescent="0.25">
      <c r="A64" s="667"/>
      <c r="B64" s="527" t="s">
        <v>245</v>
      </c>
      <c r="C64" s="519" t="s">
        <v>220</v>
      </c>
      <c r="D64" s="520" t="s">
        <v>25</v>
      </c>
      <c r="E64" s="520" t="s">
        <v>176</v>
      </c>
      <c r="F64" s="520" t="s">
        <v>106</v>
      </c>
      <c r="G64" s="520"/>
      <c r="H64" s="521" t="s">
        <v>221</v>
      </c>
      <c r="I64" s="521" t="s">
        <v>42</v>
      </c>
    </row>
    <row r="65" spans="1:9" ht="15" x14ac:dyDescent="0.25">
      <c r="A65" s="668"/>
      <c r="B65" s="527" t="s">
        <v>713</v>
      </c>
      <c r="C65" s="519" t="s">
        <v>220</v>
      </c>
      <c r="D65" s="520" t="s">
        <v>25</v>
      </c>
      <c r="E65" s="520" t="s">
        <v>176</v>
      </c>
      <c r="F65" s="111" t="s">
        <v>26</v>
      </c>
      <c r="G65" s="111"/>
      <c r="H65" s="521" t="s">
        <v>221</v>
      </c>
      <c r="I65" s="521" t="s">
        <v>42</v>
      </c>
    </row>
    <row r="66" spans="1:9" ht="15" x14ac:dyDescent="0.2">
      <c r="A66" s="665" t="s">
        <v>469</v>
      </c>
      <c r="B66" s="526" t="s">
        <v>103</v>
      </c>
      <c r="C66" s="312" t="s">
        <v>33</v>
      </c>
      <c r="D66" s="312" t="s">
        <v>25</v>
      </c>
      <c r="E66" s="312" t="s">
        <v>176</v>
      </c>
      <c r="F66" s="312"/>
      <c r="G66" s="312"/>
      <c r="H66" s="525" t="s">
        <v>44</v>
      </c>
      <c r="I66" s="525">
        <v>8.85</v>
      </c>
    </row>
    <row r="67" spans="1:9" ht="15" x14ac:dyDescent="0.2">
      <c r="A67" s="665"/>
      <c r="B67" s="526" t="s">
        <v>249</v>
      </c>
      <c r="C67" s="312" t="s">
        <v>33</v>
      </c>
      <c r="D67" s="312" t="s">
        <v>25</v>
      </c>
      <c r="E67" s="312" t="s">
        <v>176</v>
      </c>
      <c r="F67" s="114" t="s">
        <v>26</v>
      </c>
      <c r="G67" s="312"/>
      <c r="H67" s="525" t="s">
        <v>44</v>
      </c>
      <c r="I67" s="113" t="s">
        <v>42</v>
      </c>
    </row>
    <row r="68" spans="1:9" ht="15" x14ac:dyDescent="0.2">
      <c r="A68" s="665"/>
      <c r="B68" s="526" t="s">
        <v>103</v>
      </c>
      <c r="C68" s="312" t="s">
        <v>33</v>
      </c>
      <c r="D68" s="312" t="s">
        <v>25</v>
      </c>
      <c r="E68" s="312" t="s">
        <v>176</v>
      </c>
      <c r="F68" s="312" t="s">
        <v>29</v>
      </c>
      <c r="G68" s="312"/>
      <c r="H68" s="528" t="s">
        <v>375</v>
      </c>
      <c r="I68" s="525" t="s">
        <v>42</v>
      </c>
    </row>
    <row r="69" spans="1:9" ht="15" x14ac:dyDescent="0.2">
      <c r="A69" s="665"/>
      <c r="B69" s="526" t="s">
        <v>249</v>
      </c>
      <c r="C69" s="312" t="s">
        <v>33</v>
      </c>
      <c r="D69" s="312" t="s">
        <v>25</v>
      </c>
      <c r="E69" s="312" t="s">
        <v>176</v>
      </c>
      <c r="F69" s="312" t="s">
        <v>29</v>
      </c>
      <c r="G69" s="114" t="s">
        <v>26</v>
      </c>
      <c r="H69" s="528" t="s">
        <v>375</v>
      </c>
      <c r="I69" s="525" t="s">
        <v>42</v>
      </c>
    </row>
    <row r="70" spans="1:9" ht="15.75" customHeight="1" x14ac:dyDescent="0.25">
      <c r="A70" s="669" t="s">
        <v>470</v>
      </c>
      <c r="B70" s="518" t="s">
        <v>250</v>
      </c>
      <c r="C70" s="519" t="s">
        <v>251</v>
      </c>
      <c r="D70" s="520" t="s">
        <v>25</v>
      </c>
      <c r="E70" s="520" t="s">
        <v>176</v>
      </c>
      <c r="F70" s="520" t="s">
        <v>29</v>
      </c>
      <c r="G70" s="520"/>
      <c r="H70" s="521" t="s">
        <v>41</v>
      </c>
      <c r="I70" s="521">
        <v>4.3599999999999994</v>
      </c>
    </row>
    <row r="71" spans="1:9" ht="15" x14ac:dyDescent="0.25">
      <c r="A71" s="670"/>
      <c r="B71" s="518" t="s">
        <v>255</v>
      </c>
      <c r="C71" s="519" t="s">
        <v>251</v>
      </c>
      <c r="D71" s="520" t="s">
        <v>25</v>
      </c>
      <c r="E71" s="520" t="s">
        <v>176</v>
      </c>
      <c r="F71" s="520" t="s">
        <v>31</v>
      </c>
      <c r="G71" s="520"/>
      <c r="H71" s="521" t="s">
        <v>41</v>
      </c>
      <c r="I71" s="521">
        <v>4.8899999999999997</v>
      </c>
    </row>
    <row r="72" spans="1:9" ht="15" x14ac:dyDescent="0.25">
      <c r="A72" s="670"/>
      <c r="B72" s="518" t="s">
        <v>259</v>
      </c>
      <c r="C72" s="519" t="s">
        <v>251</v>
      </c>
      <c r="D72" s="520" t="s">
        <v>25</v>
      </c>
      <c r="E72" s="520" t="s">
        <v>176</v>
      </c>
      <c r="F72" s="520" t="s">
        <v>35</v>
      </c>
      <c r="G72" s="520"/>
      <c r="H72" s="521" t="s">
        <v>41</v>
      </c>
      <c r="I72" s="521">
        <v>5.63</v>
      </c>
    </row>
    <row r="73" spans="1:9" ht="15" x14ac:dyDescent="0.25">
      <c r="A73" s="670"/>
      <c r="B73" s="518" t="s">
        <v>263</v>
      </c>
      <c r="C73" s="519" t="s">
        <v>251</v>
      </c>
      <c r="D73" s="520" t="s">
        <v>25</v>
      </c>
      <c r="E73" s="520" t="s">
        <v>176</v>
      </c>
      <c r="F73" s="520" t="s">
        <v>32</v>
      </c>
      <c r="G73" s="520"/>
      <c r="H73" s="521" t="s">
        <v>41</v>
      </c>
      <c r="I73" s="521">
        <v>6.86</v>
      </c>
    </row>
    <row r="74" spans="1:9" ht="15" x14ac:dyDescent="0.25">
      <c r="A74" s="670"/>
      <c r="B74" s="518" t="s">
        <v>267</v>
      </c>
      <c r="C74" s="519" t="s">
        <v>251</v>
      </c>
      <c r="D74" s="520" t="s">
        <v>25</v>
      </c>
      <c r="E74" s="520" t="s">
        <v>176</v>
      </c>
      <c r="F74" s="520" t="s">
        <v>39</v>
      </c>
      <c r="G74" s="520"/>
      <c r="H74" s="521" t="s">
        <v>41</v>
      </c>
      <c r="I74" s="521">
        <v>8.61</v>
      </c>
    </row>
    <row r="75" spans="1:9" ht="15" x14ac:dyDescent="0.25">
      <c r="A75" s="670"/>
      <c r="B75" s="518" t="s">
        <v>271</v>
      </c>
      <c r="C75" s="519" t="s">
        <v>251</v>
      </c>
      <c r="D75" s="520" t="s">
        <v>25</v>
      </c>
      <c r="E75" s="520" t="s">
        <v>176</v>
      </c>
      <c r="F75" s="520" t="s">
        <v>241</v>
      </c>
      <c r="G75" s="520"/>
      <c r="H75" s="521" t="s">
        <v>41</v>
      </c>
      <c r="I75" s="521" t="s">
        <v>42</v>
      </c>
    </row>
    <row r="76" spans="1:9" ht="15" x14ac:dyDescent="0.25">
      <c r="A76" s="671"/>
      <c r="B76" s="518" t="s">
        <v>714</v>
      </c>
      <c r="C76" s="519" t="s">
        <v>251</v>
      </c>
      <c r="D76" s="520" t="s">
        <v>25</v>
      </c>
      <c r="E76" s="520" t="s">
        <v>176</v>
      </c>
      <c r="F76" s="520" t="s">
        <v>241</v>
      </c>
      <c r="G76" s="111" t="s">
        <v>26</v>
      </c>
      <c r="H76" s="521" t="s">
        <v>41</v>
      </c>
      <c r="I76" s="521" t="s">
        <v>42</v>
      </c>
    </row>
    <row r="77" spans="1:9" ht="15.75" customHeight="1" x14ac:dyDescent="0.25">
      <c r="A77" s="669" t="s">
        <v>471</v>
      </c>
      <c r="B77" s="518" t="s">
        <v>275</v>
      </c>
      <c r="C77" s="519" t="s">
        <v>276</v>
      </c>
      <c r="D77" s="520" t="s">
        <v>25</v>
      </c>
      <c r="E77" s="520" t="s">
        <v>176</v>
      </c>
      <c r="F77" s="520" t="s">
        <v>29</v>
      </c>
      <c r="G77" s="520"/>
      <c r="H77" s="521" t="s">
        <v>277</v>
      </c>
      <c r="I77" s="521">
        <v>273.56000000000006</v>
      </c>
    </row>
    <row r="78" spans="1:9" ht="15" x14ac:dyDescent="0.25">
      <c r="A78" s="670"/>
      <c r="B78" s="518" t="s">
        <v>279</v>
      </c>
      <c r="C78" s="519" t="s">
        <v>276</v>
      </c>
      <c r="D78" s="520" t="s">
        <v>25</v>
      </c>
      <c r="E78" s="520" t="s">
        <v>176</v>
      </c>
      <c r="F78" s="520" t="s">
        <v>29</v>
      </c>
      <c r="G78" s="111" t="s">
        <v>26</v>
      </c>
      <c r="H78" s="521" t="s">
        <v>277</v>
      </c>
      <c r="I78" s="113" t="s">
        <v>42</v>
      </c>
    </row>
    <row r="79" spans="1:9" ht="15" x14ac:dyDescent="0.25">
      <c r="A79" s="670"/>
      <c r="B79" s="518" t="s">
        <v>281</v>
      </c>
      <c r="C79" s="519" t="s">
        <v>276</v>
      </c>
      <c r="D79" s="520" t="s">
        <v>25</v>
      </c>
      <c r="E79" s="520" t="s">
        <v>176</v>
      </c>
      <c r="F79" s="520" t="s">
        <v>31</v>
      </c>
      <c r="G79" s="520"/>
      <c r="H79" s="521" t="s">
        <v>277</v>
      </c>
      <c r="I79" s="521">
        <v>370.96999999999997</v>
      </c>
    </row>
    <row r="80" spans="1:9" ht="15" x14ac:dyDescent="0.25">
      <c r="A80" s="670"/>
      <c r="B80" s="518" t="s">
        <v>283</v>
      </c>
      <c r="C80" s="519" t="s">
        <v>276</v>
      </c>
      <c r="D80" s="520" t="s">
        <v>25</v>
      </c>
      <c r="E80" s="520" t="s">
        <v>176</v>
      </c>
      <c r="F80" s="520" t="s">
        <v>31</v>
      </c>
      <c r="G80" s="111" t="s">
        <v>26</v>
      </c>
      <c r="H80" s="521" t="s">
        <v>277</v>
      </c>
      <c r="I80" s="113" t="s">
        <v>42</v>
      </c>
    </row>
    <row r="81" spans="1:15" ht="15" x14ac:dyDescent="0.25">
      <c r="A81" s="670"/>
      <c r="B81" s="518" t="s">
        <v>285</v>
      </c>
      <c r="C81" s="519" t="s">
        <v>276</v>
      </c>
      <c r="D81" s="520" t="s">
        <v>25</v>
      </c>
      <c r="E81" s="520" t="s">
        <v>176</v>
      </c>
      <c r="F81" s="520" t="s">
        <v>35</v>
      </c>
      <c r="G81" s="520"/>
      <c r="H81" s="521" t="s">
        <v>277</v>
      </c>
      <c r="I81" s="521">
        <v>273.56000000000006</v>
      </c>
    </row>
    <row r="82" spans="1:15" ht="16.5" customHeight="1" x14ac:dyDescent="0.25">
      <c r="A82" s="665" t="s">
        <v>472</v>
      </c>
      <c r="B82" s="529" t="s">
        <v>289</v>
      </c>
      <c r="C82" s="519" t="s">
        <v>34</v>
      </c>
      <c r="D82" s="520" t="s">
        <v>25</v>
      </c>
      <c r="E82" s="520" t="s">
        <v>176</v>
      </c>
      <c r="F82" s="520" t="s">
        <v>29</v>
      </c>
      <c r="G82" s="520"/>
      <c r="H82" s="521"/>
      <c r="I82" s="521" t="s">
        <v>42</v>
      </c>
    </row>
    <row r="83" spans="1:15" ht="15" x14ac:dyDescent="0.25">
      <c r="A83" s="665"/>
      <c r="B83" s="529" t="s">
        <v>290</v>
      </c>
      <c r="C83" s="519" t="s">
        <v>34</v>
      </c>
      <c r="D83" s="520" t="s">
        <v>25</v>
      </c>
      <c r="E83" s="520" t="s">
        <v>176</v>
      </c>
      <c r="F83" s="520" t="s">
        <v>31</v>
      </c>
      <c r="G83" s="520"/>
      <c r="H83" s="521"/>
      <c r="I83" s="521" t="s">
        <v>42</v>
      </c>
    </row>
    <row r="84" spans="1:15" ht="15" x14ac:dyDescent="0.25">
      <c r="A84" s="665"/>
      <c r="B84" s="529" t="s">
        <v>291</v>
      </c>
      <c r="C84" s="519" t="s">
        <v>34</v>
      </c>
      <c r="D84" s="520" t="s">
        <v>25</v>
      </c>
      <c r="E84" s="520" t="s">
        <v>176</v>
      </c>
      <c r="F84" s="520" t="s">
        <v>35</v>
      </c>
      <c r="G84" s="520"/>
      <c r="H84" s="521"/>
      <c r="I84" s="521" t="s">
        <v>42</v>
      </c>
    </row>
    <row r="85" spans="1:15" ht="15" x14ac:dyDescent="0.25">
      <c r="A85" s="665"/>
      <c r="B85" s="529" t="s">
        <v>292</v>
      </c>
      <c r="C85" s="519" t="s">
        <v>34</v>
      </c>
      <c r="D85" s="520" t="s">
        <v>25</v>
      </c>
      <c r="E85" s="520" t="s">
        <v>176</v>
      </c>
      <c r="F85" s="520" t="s">
        <v>32</v>
      </c>
      <c r="G85" s="520"/>
      <c r="H85" s="521"/>
      <c r="I85" s="521" t="s">
        <v>42</v>
      </c>
    </row>
    <row r="86" spans="1:15" ht="15" x14ac:dyDescent="0.25">
      <c r="A86" s="665"/>
      <c r="B86" s="529" t="s">
        <v>293</v>
      </c>
      <c r="C86" s="519" t="s">
        <v>34</v>
      </c>
      <c r="D86" s="520" t="s">
        <v>25</v>
      </c>
      <c r="E86" s="520" t="s">
        <v>176</v>
      </c>
      <c r="F86" s="520" t="s">
        <v>39</v>
      </c>
      <c r="G86" s="520"/>
      <c r="H86" s="521"/>
      <c r="I86" s="521" t="s">
        <v>42</v>
      </c>
    </row>
    <row r="87" spans="1:15" ht="15" x14ac:dyDescent="0.25">
      <c r="A87" s="665"/>
      <c r="B87" s="529" t="s">
        <v>294</v>
      </c>
      <c r="C87" s="519" t="s">
        <v>34</v>
      </c>
      <c r="D87" s="520" t="s">
        <v>25</v>
      </c>
      <c r="E87" s="520" t="s">
        <v>176</v>
      </c>
      <c r="F87" s="520" t="s">
        <v>241</v>
      </c>
      <c r="G87" s="520"/>
      <c r="H87" s="521"/>
      <c r="I87" s="521" t="s">
        <v>42</v>
      </c>
    </row>
    <row r="88" spans="1:15" ht="15" x14ac:dyDescent="0.25">
      <c r="A88" s="665"/>
      <c r="B88" s="527" t="s">
        <v>715</v>
      </c>
      <c r="C88" s="519" t="s">
        <v>34</v>
      </c>
      <c r="D88" s="520" t="s">
        <v>25</v>
      </c>
      <c r="E88" s="520" t="s">
        <v>176</v>
      </c>
      <c r="F88" s="520" t="s">
        <v>106</v>
      </c>
      <c r="G88" s="520" t="s">
        <v>29</v>
      </c>
      <c r="H88" s="521" t="s">
        <v>296</v>
      </c>
      <c r="I88" s="521">
        <v>48.79</v>
      </c>
      <c r="J88" s="91"/>
      <c r="K88" s="91"/>
      <c r="L88" s="91"/>
      <c r="M88" s="91"/>
      <c r="N88" s="91"/>
      <c r="O88" s="92"/>
    </row>
    <row r="89" spans="1:15" ht="15" x14ac:dyDescent="0.25">
      <c r="A89" s="665"/>
      <c r="B89" s="527" t="s">
        <v>716</v>
      </c>
      <c r="C89" s="519" t="s">
        <v>34</v>
      </c>
      <c r="D89" s="520" t="s">
        <v>25</v>
      </c>
      <c r="E89" s="520" t="s">
        <v>176</v>
      </c>
      <c r="F89" s="520" t="s">
        <v>106</v>
      </c>
      <c r="G89" s="520" t="s">
        <v>31</v>
      </c>
      <c r="H89" s="521" t="s">
        <v>296</v>
      </c>
      <c r="I89" s="521">
        <v>75.89</v>
      </c>
      <c r="J89" s="91"/>
      <c r="K89" s="91"/>
      <c r="L89" s="91"/>
      <c r="M89" s="91"/>
      <c r="N89" s="91"/>
      <c r="O89" s="93"/>
    </row>
    <row r="90" spans="1:15" ht="15" x14ac:dyDescent="0.25">
      <c r="A90" s="665"/>
      <c r="B90" s="527" t="s">
        <v>717</v>
      </c>
      <c r="C90" s="519" t="s">
        <v>34</v>
      </c>
      <c r="D90" s="520" t="s">
        <v>25</v>
      </c>
      <c r="E90" s="520" t="s">
        <v>176</v>
      </c>
      <c r="F90" s="520" t="s">
        <v>106</v>
      </c>
      <c r="G90" s="520" t="s">
        <v>39</v>
      </c>
      <c r="H90" s="521" t="s">
        <v>107</v>
      </c>
      <c r="I90" s="521" t="s">
        <v>42</v>
      </c>
    </row>
    <row r="91" spans="1:15" ht="15" x14ac:dyDescent="0.25">
      <c r="A91" s="665"/>
      <c r="B91" s="527" t="s">
        <v>324</v>
      </c>
      <c r="C91" s="519" t="s">
        <v>34</v>
      </c>
      <c r="D91" s="520" t="s">
        <v>25</v>
      </c>
      <c r="E91" s="520" t="s">
        <v>176</v>
      </c>
      <c r="F91" s="520" t="s">
        <v>106</v>
      </c>
      <c r="G91" s="520" t="s">
        <v>241</v>
      </c>
      <c r="H91" s="521" t="s">
        <v>221</v>
      </c>
      <c r="I91" s="521" t="s">
        <v>42</v>
      </c>
    </row>
    <row r="92" spans="1:15" ht="15" x14ac:dyDescent="0.2">
      <c r="A92" s="665"/>
      <c r="B92" s="526" t="s">
        <v>500</v>
      </c>
      <c r="C92" s="312" t="s">
        <v>34</v>
      </c>
      <c r="D92" s="312" t="s">
        <v>25</v>
      </c>
      <c r="E92" s="312" t="s">
        <v>176</v>
      </c>
      <c r="F92" s="312" t="s">
        <v>106</v>
      </c>
      <c r="G92" s="312" t="s">
        <v>35</v>
      </c>
      <c r="H92" s="525" t="s">
        <v>107</v>
      </c>
      <c r="I92" s="525">
        <v>341.53</v>
      </c>
    </row>
    <row r="93" spans="1:15" ht="15" x14ac:dyDescent="0.25">
      <c r="A93" s="665"/>
      <c r="B93" s="527" t="s">
        <v>327</v>
      </c>
      <c r="C93" s="519" t="s">
        <v>34</v>
      </c>
      <c r="D93" s="520" t="s">
        <v>25</v>
      </c>
      <c r="E93" s="520" t="s">
        <v>176</v>
      </c>
      <c r="F93" s="520" t="s">
        <v>106</v>
      </c>
      <c r="G93" s="520" t="s">
        <v>36</v>
      </c>
      <c r="H93" s="521" t="s">
        <v>107</v>
      </c>
      <c r="I93" s="521">
        <v>106.3</v>
      </c>
    </row>
    <row r="94" spans="1:15" ht="15" x14ac:dyDescent="0.25">
      <c r="A94" s="665"/>
      <c r="B94" s="527" t="s">
        <v>329</v>
      </c>
      <c r="C94" s="519" t="s">
        <v>34</v>
      </c>
      <c r="D94" s="520" t="s">
        <v>25</v>
      </c>
      <c r="E94" s="520" t="s">
        <v>176</v>
      </c>
      <c r="F94" s="520" t="s">
        <v>36</v>
      </c>
      <c r="G94" s="520" t="s">
        <v>35</v>
      </c>
      <c r="H94" s="521" t="s">
        <v>330</v>
      </c>
      <c r="I94" s="521" t="s">
        <v>42</v>
      </c>
    </row>
    <row r="95" spans="1:15" ht="15" x14ac:dyDescent="0.25">
      <c r="A95" s="665"/>
      <c r="B95" s="527" t="s">
        <v>344</v>
      </c>
      <c r="C95" s="519" t="s">
        <v>34</v>
      </c>
      <c r="D95" s="520" t="s">
        <v>25</v>
      </c>
      <c r="E95" s="520" t="s">
        <v>176</v>
      </c>
      <c r="F95" s="520" t="s">
        <v>26</v>
      </c>
      <c r="G95" s="520" t="s">
        <v>29</v>
      </c>
      <c r="H95" s="521" t="s">
        <v>107</v>
      </c>
      <c r="I95" s="521" t="s">
        <v>42</v>
      </c>
    </row>
    <row r="96" spans="1:15" ht="15" x14ac:dyDescent="0.25">
      <c r="A96" s="665"/>
      <c r="B96" s="527" t="s">
        <v>345</v>
      </c>
      <c r="C96" s="519" t="s">
        <v>34</v>
      </c>
      <c r="D96" s="520" t="s">
        <v>25</v>
      </c>
      <c r="E96" s="520" t="s">
        <v>176</v>
      </c>
      <c r="F96" s="520" t="s">
        <v>26</v>
      </c>
      <c r="G96" s="520" t="s">
        <v>31</v>
      </c>
      <c r="H96" s="521" t="s">
        <v>107</v>
      </c>
      <c r="I96" s="521" t="s">
        <v>42</v>
      </c>
    </row>
    <row r="97" spans="1:9" ht="15" x14ac:dyDescent="0.2">
      <c r="A97" s="664" t="s">
        <v>473</v>
      </c>
      <c r="B97" s="526" t="s">
        <v>364</v>
      </c>
      <c r="C97" s="312" t="s">
        <v>37</v>
      </c>
      <c r="D97" s="312" t="s">
        <v>25</v>
      </c>
      <c r="E97" s="312" t="s">
        <v>176</v>
      </c>
      <c r="F97" s="312"/>
      <c r="G97" s="312"/>
      <c r="H97" s="525" t="s">
        <v>346</v>
      </c>
      <c r="I97" s="525" t="s">
        <v>42</v>
      </c>
    </row>
    <row r="98" spans="1:9" ht="25.5" x14ac:dyDescent="0.2">
      <c r="A98" s="664"/>
      <c r="B98" s="526" t="s">
        <v>367</v>
      </c>
      <c r="C98" s="312" t="s">
        <v>37</v>
      </c>
      <c r="D98" s="312" t="s">
        <v>25</v>
      </c>
      <c r="E98" s="312" t="s">
        <v>176</v>
      </c>
      <c r="F98" s="114" t="s">
        <v>26</v>
      </c>
      <c r="G98" s="312"/>
      <c r="H98" s="525" t="s">
        <v>346</v>
      </c>
      <c r="I98" s="525" t="s">
        <v>42</v>
      </c>
    </row>
    <row r="100" spans="1:9" x14ac:dyDescent="0.2">
      <c r="A100" s="94"/>
      <c r="C100" s="83"/>
      <c r="D100" s="83"/>
      <c r="E100" s="310"/>
      <c r="G100" s="530"/>
      <c r="I100" s="85"/>
    </row>
    <row r="101" spans="1:9" x14ac:dyDescent="0.2">
      <c r="A101" s="107"/>
      <c r="C101" s="83"/>
      <c r="D101" s="83"/>
      <c r="G101" s="530"/>
      <c r="H101" s="530"/>
      <c r="I101" s="531"/>
    </row>
    <row r="102" spans="1:9" x14ac:dyDescent="0.2">
      <c r="A102" s="108"/>
      <c r="C102" s="83"/>
      <c r="D102" s="83"/>
      <c r="G102" s="530"/>
      <c r="I102" s="85"/>
    </row>
    <row r="103" spans="1:9" x14ac:dyDescent="0.2">
      <c r="C103" s="83"/>
      <c r="D103" s="83"/>
    </row>
    <row r="104" spans="1:9" ht="15" x14ac:dyDescent="0.25">
      <c r="A104"/>
      <c r="C104" s="83"/>
      <c r="D104" s="83"/>
      <c r="E104"/>
      <c r="F104"/>
      <c r="G104"/>
      <c r="H104" s="98"/>
    </row>
    <row r="105" spans="1:9" ht="15" x14ac:dyDescent="0.25">
      <c r="A105"/>
      <c r="C105" s="83"/>
      <c r="D105" s="83"/>
      <c r="E105"/>
      <c r="F105"/>
      <c r="G105"/>
      <c r="H105" s="98"/>
    </row>
    <row r="106" spans="1:9" ht="15" x14ac:dyDescent="0.25">
      <c r="A106"/>
      <c r="C106" s="83"/>
      <c r="D106" s="83"/>
      <c r="E106"/>
      <c r="F106"/>
      <c r="G106"/>
      <c r="H106" s="98"/>
    </row>
  </sheetData>
  <sheetProtection algorithmName="SHA-512" hashValue="eI5rH7sInd0EiCcHy/v2hbeTWp5DSSbTT57pBejVThXozr7l5n5uAJVlXJQEllEHMkfWswWu8FzcGsoWPhRVhw==" saltValue="9xFWhatCZ7sk7mGsk8+24A==" spinCount="100000" sheet="1" objects="1" scenarios="1"/>
  <mergeCells count="19">
    <mergeCell ref="A53:A54"/>
    <mergeCell ref="A15:A16"/>
    <mergeCell ref="A18:A19"/>
    <mergeCell ref="A20:A23"/>
    <mergeCell ref="A24:A26"/>
    <mergeCell ref="A27:A28"/>
    <mergeCell ref="A29:A32"/>
    <mergeCell ref="A33:A36"/>
    <mergeCell ref="A37:A38"/>
    <mergeCell ref="A39:A42"/>
    <mergeCell ref="A43:A50"/>
    <mergeCell ref="A51:A52"/>
    <mergeCell ref="A97:A98"/>
    <mergeCell ref="A55:A57"/>
    <mergeCell ref="A58:A65"/>
    <mergeCell ref="A66:A69"/>
    <mergeCell ref="A70:A76"/>
    <mergeCell ref="A77:A81"/>
    <mergeCell ref="A82:A96"/>
  </mergeCells>
  <pageMargins left="0.2" right="0.2" top="0.75" bottom="0.75" header="0.3" footer="0.3"/>
  <pageSetup scale="75" fitToHeight="0" orientation="landscape" r:id="rId1"/>
  <headerFooter>
    <oddHeader>&amp;C&amp;A</oddHeader>
    <oddFooter>&amp;L&amp;F&amp;C&amp;P of &amp;N&amp;R&amp;D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9"/>
  <sheetViews>
    <sheetView workbookViewId="0">
      <pane xSplit="1" ySplit="17" topLeftCell="B83" activePane="bottomRight" state="frozen"/>
      <selection activeCell="D64" sqref="D64"/>
      <selection pane="topRight" activeCell="D64" sqref="D64"/>
      <selection pane="bottomLeft" activeCell="D64" sqref="D64"/>
      <selection pane="bottomRight" activeCell="D64" sqref="D64"/>
    </sheetView>
  </sheetViews>
  <sheetFormatPr defaultColWidth="9.140625" defaultRowHeight="12.75" x14ac:dyDescent="0.2"/>
  <cols>
    <col min="1" max="1" width="51.7109375" style="83" customWidth="1"/>
    <col min="2" max="2" width="71.28515625" style="109" customWidth="1"/>
    <col min="3" max="3" width="10" style="84" customWidth="1"/>
    <col min="4" max="4" width="6.5703125" style="84" bestFit="1" customWidth="1"/>
    <col min="5" max="6" width="6.5703125" style="84" customWidth="1"/>
    <col min="7" max="7" width="6.5703125" style="94" bestFit="1" customWidth="1"/>
    <col min="8" max="8" width="11.7109375" style="83" customWidth="1"/>
    <col min="9" max="9" width="10.7109375" style="84" customWidth="1"/>
    <col min="10" max="16384" width="9.140625" style="83"/>
  </cols>
  <sheetData>
    <row r="1" spans="1:8" x14ac:dyDescent="0.2">
      <c r="A1" s="83" t="s">
        <v>491</v>
      </c>
    </row>
    <row r="2" spans="1:8" x14ac:dyDescent="0.2">
      <c r="A2" s="83" t="s">
        <v>492</v>
      </c>
    </row>
    <row r="3" spans="1:8" x14ac:dyDescent="0.2">
      <c r="A3" s="532" t="s">
        <v>740</v>
      </c>
    </row>
    <row r="4" spans="1:8" x14ac:dyDescent="0.2">
      <c r="A4" s="533" t="s">
        <v>742</v>
      </c>
    </row>
    <row r="5" spans="1:8" ht="25.5" x14ac:dyDescent="0.2">
      <c r="A5" s="532"/>
      <c r="B5" s="504" t="s">
        <v>347</v>
      </c>
      <c r="C5" s="505" t="s">
        <v>348</v>
      </c>
      <c r="D5" s="505" t="s">
        <v>349</v>
      </c>
      <c r="E5" s="506"/>
      <c r="F5" s="506"/>
      <c r="G5" s="504"/>
      <c r="H5" s="534"/>
    </row>
    <row r="6" spans="1:8" x14ac:dyDescent="0.2">
      <c r="A6" s="532"/>
      <c r="B6" s="507" t="s">
        <v>350</v>
      </c>
      <c r="C6" s="508" t="s">
        <v>26</v>
      </c>
      <c r="D6" s="509"/>
      <c r="E6" s="506"/>
      <c r="F6" s="506"/>
      <c r="G6" s="504"/>
      <c r="H6" s="534"/>
    </row>
    <row r="7" spans="1:8" x14ac:dyDescent="0.2">
      <c r="A7" s="532"/>
      <c r="B7" s="507" t="s">
        <v>351</v>
      </c>
      <c r="C7" s="510" t="s">
        <v>180</v>
      </c>
      <c r="D7" s="511">
        <v>2</v>
      </c>
      <c r="E7" s="506"/>
      <c r="F7" s="506"/>
      <c r="G7" s="504"/>
      <c r="H7" s="534"/>
    </row>
    <row r="8" spans="1:8" x14ac:dyDescent="0.2">
      <c r="A8" s="532"/>
      <c r="B8" s="507" t="s">
        <v>702</v>
      </c>
      <c r="C8" s="510"/>
      <c r="D8" s="511">
        <v>10</v>
      </c>
      <c r="E8" s="506"/>
      <c r="F8" s="506"/>
      <c r="G8" s="504"/>
      <c r="H8" s="534"/>
    </row>
    <row r="9" spans="1:8" x14ac:dyDescent="0.2">
      <c r="A9" s="532"/>
      <c r="B9" s="512"/>
      <c r="C9" s="506"/>
      <c r="D9" s="506"/>
      <c r="E9" s="506"/>
      <c r="F9" s="506"/>
      <c r="G9" s="504"/>
      <c r="H9" s="534"/>
    </row>
    <row r="10" spans="1:8" ht="15" x14ac:dyDescent="0.25">
      <c r="A10" s="532"/>
      <c r="B10" s="513" t="s">
        <v>703</v>
      </c>
      <c r="C10" s="514"/>
      <c r="D10" s="514"/>
      <c r="E10" s="506"/>
      <c r="F10" s="506"/>
      <c r="G10" s="504"/>
      <c r="H10" s="534"/>
    </row>
    <row r="11" spans="1:8" ht="15" x14ac:dyDescent="0.25">
      <c r="A11" s="532"/>
      <c r="B11" s="514" t="s">
        <v>718</v>
      </c>
      <c r="C11" s="514"/>
      <c r="D11" s="514"/>
      <c r="E11" s="506"/>
      <c r="F11" s="506"/>
      <c r="G11" s="504"/>
      <c r="H11" s="534"/>
    </row>
    <row r="12" spans="1:8" ht="15" x14ac:dyDescent="0.25">
      <c r="A12" s="532"/>
      <c r="B12" s="514" t="s">
        <v>705</v>
      </c>
      <c r="C12" s="514"/>
      <c r="D12" s="514"/>
      <c r="E12" s="506"/>
      <c r="F12" s="506"/>
      <c r="G12" s="504"/>
      <c r="H12" s="534"/>
    </row>
    <row r="13" spans="1:8" ht="15" x14ac:dyDescent="0.25">
      <c r="A13" s="532"/>
      <c r="B13" s="514"/>
      <c r="C13" s="514"/>
      <c r="D13" s="514"/>
      <c r="E13" s="506"/>
      <c r="F13" s="506"/>
      <c r="G13" s="504"/>
      <c r="H13" s="534"/>
    </row>
    <row r="16" spans="1:8" ht="15" x14ac:dyDescent="0.25">
      <c r="A16" s="86" t="s">
        <v>493</v>
      </c>
      <c r="H16" s="110"/>
    </row>
    <row r="17" spans="1:9" ht="25.5" x14ac:dyDescent="0.2">
      <c r="A17" s="535" t="s">
        <v>455</v>
      </c>
      <c r="B17" s="87" t="s">
        <v>52</v>
      </c>
      <c r="C17" s="87" t="s">
        <v>19</v>
      </c>
      <c r="D17" s="87" t="s">
        <v>20</v>
      </c>
      <c r="E17" s="87" t="s">
        <v>21</v>
      </c>
      <c r="F17" s="87" t="s">
        <v>22</v>
      </c>
      <c r="G17" s="87" t="s">
        <v>23</v>
      </c>
      <c r="H17" s="515" t="s">
        <v>40</v>
      </c>
      <c r="I17" s="541" t="s">
        <v>175</v>
      </c>
    </row>
    <row r="18" spans="1:9" ht="36" customHeight="1" x14ac:dyDescent="0.2">
      <c r="A18" s="672" t="s">
        <v>322</v>
      </c>
      <c r="B18" s="536" t="s">
        <v>320</v>
      </c>
      <c r="C18" s="312" t="s">
        <v>321</v>
      </c>
      <c r="D18" s="312" t="s">
        <v>25</v>
      </c>
      <c r="E18" s="312" t="s">
        <v>494</v>
      </c>
      <c r="F18" s="312"/>
      <c r="G18" s="114"/>
      <c r="H18" s="312" t="s">
        <v>42</v>
      </c>
      <c r="I18" s="312" t="s">
        <v>107</v>
      </c>
    </row>
    <row r="19" spans="1:9" s="85" customFormat="1" ht="36.75" customHeight="1" x14ac:dyDescent="0.25">
      <c r="A19" s="673"/>
      <c r="B19" s="517" t="s">
        <v>320</v>
      </c>
      <c r="C19" s="312" t="s">
        <v>321</v>
      </c>
      <c r="D19" s="312" t="s">
        <v>25</v>
      </c>
      <c r="E19" s="312" t="s">
        <v>494</v>
      </c>
      <c r="F19" s="312" t="s">
        <v>26</v>
      </c>
      <c r="G19" s="312"/>
      <c r="H19" s="312" t="s">
        <v>107</v>
      </c>
      <c r="I19" s="312" t="s">
        <v>42</v>
      </c>
    </row>
    <row r="20" spans="1:9" ht="25.5" x14ac:dyDescent="0.2">
      <c r="A20" s="543" t="s">
        <v>456</v>
      </c>
      <c r="B20" s="544" t="s">
        <v>457</v>
      </c>
      <c r="C20" s="183" t="s">
        <v>24</v>
      </c>
      <c r="D20" s="182" t="s">
        <v>25</v>
      </c>
      <c r="E20" s="182" t="s">
        <v>494</v>
      </c>
      <c r="F20" s="182" t="s">
        <v>26</v>
      </c>
      <c r="G20" s="114"/>
      <c r="H20" s="542" t="s">
        <v>41</v>
      </c>
      <c r="I20" s="542">
        <v>6.41</v>
      </c>
    </row>
    <row r="21" spans="1:9" ht="15" x14ac:dyDescent="0.25">
      <c r="A21" s="669" t="s">
        <v>458</v>
      </c>
      <c r="B21" s="522" t="s">
        <v>495</v>
      </c>
      <c r="C21" s="519" t="s">
        <v>178</v>
      </c>
      <c r="D21" s="520" t="s">
        <v>25</v>
      </c>
      <c r="E21" s="520" t="s">
        <v>494</v>
      </c>
      <c r="F21" s="520" t="s">
        <v>29</v>
      </c>
      <c r="G21" s="111"/>
      <c r="H21" s="521" t="s">
        <v>41</v>
      </c>
      <c r="I21" s="523">
        <v>7.07</v>
      </c>
    </row>
    <row r="22" spans="1:9" ht="15" x14ac:dyDescent="0.25">
      <c r="A22" s="670"/>
      <c r="B22" s="522" t="s">
        <v>496</v>
      </c>
      <c r="C22" s="519" t="s">
        <v>178</v>
      </c>
      <c r="D22" s="520" t="s">
        <v>25</v>
      </c>
      <c r="E22" s="520" t="s">
        <v>494</v>
      </c>
      <c r="F22" s="520" t="s">
        <v>26</v>
      </c>
      <c r="G22" s="111"/>
      <c r="H22" s="521" t="s">
        <v>41</v>
      </c>
      <c r="I22" s="523">
        <v>7.07</v>
      </c>
    </row>
    <row r="23" spans="1:9" x14ac:dyDescent="0.2">
      <c r="A23" s="669" t="s">
        <v>300</v>
      </c>
      <c r="B23" s="522" t="s">
        <v>298</v>
      </c>
      <c r="C23" s="520" t="s">
        <v>299</v>
      </c>
      <c r="D23" s="520" t="s">
        <v>25</v>
      </c>
      <c r="E23" s="520" t="s">
        <v>494</v>
      </c>
      <c r="F23" s="520" t="s">
        <v>29</v>
      </c>
      <c r="G23" s="111"/>
      <c r="H23" s="520" t="s">
        <v>41</v>
      </c>
      <c r="I23" s="523">
        <v>24.400000000000002</v>
      </c>
    </row>
    <row r="24" spans="1:9" x14ac:dyDescent="0.2">
      <c r="A24" s="670"/>
      <c r="B24" s="522" t="s">
        <v>302</v>
      </c>
      <c r="C24" s="520" t="s">
        <v>299</v>
      </c>
      <c r="D24" s="520" t="s">
        <v>25</v>
      </c>
      <c r="E24" s="520" t="s">
        <v>494</v>
      </c>
      <c r="F24" s="520" t="s">
        <v>29</v>
      </c>
      <c r="G24" s="111" t="s">
        <v>26</v>
      </c>
      <c r="H24" s="520" t="s">
        <v>41</v>
      </c>
      <c r="I24" s="523">
        <v>24.400000000000002</v>
      </c>
    </row>
    <row r="25" spans="1:9" x14ac:dyDescent="0.2">
      <c r="A25" s="670"/>
      <c r="B25" s="522" t="s">
        <v>304</v>
      </c>
      <c r="C25" s="520" t="s">
        <v>299</v>
      </c>
      <c r="D25" s="520" t="s">
        <v>25</v>
      </c>
      <c r="E25" s="520" t="s">
        <v>494</v>
      </c>
      <c r="F25" s="520" t="s">
        <v>31</v>
      </c>
      <c r="G25" s="111"/>
      <c r="H25" s="520" t="s">
        <v>305</v>
      </c>
      <c r="I25" s="113">
        <v>37.950000000000003</v>
      </c>
    </row>
    <row r="26" spans="1:9" x14ac:dyDescent="0.2">
      <c r="A26" s="670"/>
      <c r="B26" s="522" t="s">
        <v>307</v>
      </c>
      <c r="C26" s="520" t="s">
        <v>299</v>
      </c>
      <c r="D26" s="520" t="s">
        <v>25</v>
      </c>
      <c r="E26" s="520" t="s">
        <v>494</v>
      </c>
      <c r="F26" s="520" t="s">
        <v>31</v>
      </c>
      <c r="G26" s="111" t="s">
        <v>26</v>
      </c>
      <c r="H26" s="520" t="s">
        <v>305</v>
      </c>
      <c r="I26" s="113">
        <v>37.950000000000003</v>
      </c>
    </row>
    <row r="27" spans="1:9" ht="15" x14ac:dyDescent="0.25">
      <c r="A27" s="666" t="s">
        <v>459</v>
      </c>
      <c r="B27" s="518" t="s">
        <v>706</v>
      </c>
      <c r="C27" s="519" t="s">
        <v>184</v>
      </c>
      <c r="D27" s="520" t="s">
        <v>25</v>
      </c>
      <c r="E27" s="520" t="s">
        <v>494</v>
      </c>
      <c r="F27" s="520" t="s">
        <v>29</v>
      </c>
      <c r="G27" s="520"/>
      <c r="H27" s="521" t="s">
        <v>41</v>
      </c>
      <c r="I27" s="521">
        <v>6.5400000000000009</v>
      </c>
    </row>
    <row r="28" spans="1:9" ht="15" x14ac:dyDescent="0.25">
      <c r="A28" s="667"/>
      <c r="B28" s="518" t="s">
        <v>187</v>
      </c>
      <c r="C28" s="519" t="s">
        <v>184</v>
      </c>
      <c r="D28" s="520" t="s">
        <v>25</v>
      </c>
      <c r="E28" s="520" t="s">
        <v>494</v>
      </c>
      <c r="F28" s="520" t="s">
        <v>31</v>
      </c>
      <c r="G28" s="520"/>
      <c r="H28" s="521" t="s">
        <v>41</v>
      </c>
      <c r="I28" s="521">
        <v>7.5200000000000005</v>
      </c>
    </row>
    <row r="29" spans="1:9" ht="15" x14ac:dyDescent="0.25">
      <c r="A29" s="667"/>
      <c r="B29" s="518" t="s">
        <v>185</v>
      </c>
      <c r="C29" s="519" t="s">
        <v>184</v>
      </c>
      <c r="D29" s="520" t="s">
        <v>25</v>
      </c>
      <c r="E29" s="520" t="s">
        <v>494</v>
      </c>
      <c r="F29" s="520" t="s">
        <v>35</v>
      </c>
      <c r="G29" s="111" t="s">
        <v>26</v>
      </c>
      <c r="H29" s="521" t="s">
        <v>41</v>
      </c>
      <c r="I29" s="113" t="s">
        <v>42</v>
      </c>
    </row>
    <row r="30" spans="1:9" ht="25.5" x14ac:dyDescent="0.2">
      <c r="A30" s="664" t="s">
        <v>460</v>
      </c>
      <c r="B30" s="524" t="s">
        <v>191</v>
      </c>
      <c r="C30" s="312" t="s">
        <v>27</v>
      </c>
      <c r="D30" s="312" t="s">
        <v>25</v>
      </c>
      <c r="E30" s="312" t="s">
        <v>494</v>
      </c>
      <c r="F30" s="312"/>
      <c r="G30" s="114"/>
      <c r="H30" s="525" t="s">
        <v>107</v>
      </c>
      <c r="I30" s="525" t="s">
        <v>42</v>
      </c>
    </row>
    <row r="31" spans="1:9" ht="25.5" x14ac:dyDescent="0.2">
      <c r="A31" s="664"/>
      <c r="B31" s="524" t="s">
        <v>193</v>
      </c>
      <c r="C31" s="312" t="s">
        <v>27</v>
      </c>
      <c r="D31" s="312" t="s">
        <v>25</v>
      </c>
      <c r="E31" s="312" t="s">
        <v>494</v>
      </c>
      <c r="F31" s="114" t="s">
        <v>26</v>
      </c>
      <c r="G31" s="114"/>
      <c r="H31" s="525" t="s">
        <v>107</v>
      </c>
      <c r="I31" s="525" t="s">
        <v>42</v>
      </c>
    </row>
    <row r="32" spans="1:9" x14ac:dyDescent="0.2">
      <c r="A32" s="666" t="s">
        <v>311</v>
      </c>
      <c r="B32" s="518" t="s">
        <v>309</v>
      </c>
      <c r="C32" s="520" t="s">
        <v>310</v>
      </c>
      <c r="D32" s="520" t="s">
        <v>25</v>
      </c>
      <c r="E32" s="520" t="s">
        <v>494</v>
      </c>
      <c r="F32" s="520" t="s">
        <v>29</v>
      </c>
      <c r="G32" s="520"/>
      <c r="H32" s="520" t="s">
        <v>305</v>
      </c>
      <c r="I32" s="523">
        <v>24.400000000000002</v>
      </c>
    </row>
    <row r="33" spans="1:9" x14ac:dyDescent="0.2">
      <c r="A33" s="667"/>
      <c r="B33" s="518" t="s">
        <v>313</v>
      </c>
      <c r="C33" s="520" t="s">
        <v>310</v>
      </c>
      <c r="D33" s="520" t="s">
        <v>25</v>
      </c>
      <c r="E33" s="520" t="s">
        <v>494</v>
      </c>
      <c r="F33" s="520" t="s">
        <v>29</v>
      </c>
      <c r="G33" s="111" t="s">
        <v>26</v>
      </c>
      <c r="H33" s="520" t="s">
        <v>305</v>
      </c>
      <c r="I33" s="523">
        <v>24.400000000000002</v>
      </c>
    </row>
    <row r="34" spans="1:9" x14ac:dyDescent="0.2">
      <c r="A34" s="667"/>
      <c r="B34" s="518" t="s">
        <v>315</v>
      </c>
      <c r="C34" s="520" t="s">
        <v>310</v>
      </c>
      <c r="D34" s="520" t="s">
        <v>25</v>
      </c>
      <c r="E34" s="520" t="s">
        <v>494</v>
      </c>
      <c r="F34" s="520" t="s">
        <v>31</v>
      </c>
      <c r="G34" s="520"/>
      <c r="H34" s="520" t="s">
        <v>305</v>
      </c>
      <c r="I34" s="113">
        <v>37.950000000000003</v>
      </c>
    </row>
    <row r="35" spans="1:9" x14ac:dyDescent="0.2">
      <c r="A35" s="667"/>
      <c r="B35" s="518" t="s">
        <v>317</v>
      </c>
      <c r="C35" s="520" t="s">
        <v>310</v>
      </c>
      <c r="D35" s="520" t="s">
        <v>25</v>
      </c>
      <c r="E35" s="520" t="s">
        <v>494</v>
      </c>
      <c r="F35" s="520" t="s">
        <v>31</v>
      </c>
      <c r="G35" s="111" t="s">
        <v>26</v>
      </c>
      <c r="H35" s="520" t="s">
        <v>305</v>
      </c>
      <c r="I35" s="113">
        <v>37.950000000000003</v>
      </c>
    </row>
    <row r="36" spans="1:9" ht="15" x14ac:dyDescent="0.25">
      <c r="A36" s="669" t="s">
        <v>461</v>
      </c>
      <c r="B36" s="522" t="s">
        <v>497</v>
      </c>
      <c r="C36" s="519" t="s">
        <v>196</v>
      </c>
      <c r="D36" s="520" t="s">
        <v>25</v>
      </c>
      <c r="E36" s="520" t="s">
        <v>494</v>
      </c>
      <c r="F36" s="520" t="s">
        <v>29</v>
      </c>
      <c r="G36" s="520"/>
      <c r="H36" s="521" t="s">
        <v>41</v>
      </c>
      <c r="I36" s="523">
        <v>5.0500000000000007</v>
      </c>
    </row>
    <row r="37" spans="1:9" ht="15" x14ac:dyDescent="0.25">
      <c r="A37" s="670"/>
      <c r="B37" s="522" t="s">
        <v>498</v>
      </c>
      <c r="C37" s="519" t="s">
        <v>196</v>
      </c>
      <c r="D37" s="520" t="s">
        <v>25</v>
      </c>
      <c r="E37" s="520" t="s">
        <v>494</v>
      </c>
      <c r="F37" s="520" t="s">
        <v>31</v>
      </c>
      <c r="G37" s="520"/>
      <c r="H37" s="521" t="s">
        <v>41</v>
      </c>
      <c r="I37" s="523">
        <v>5.9499999999999993</v>
      </c>
    </row>
    <row r="38" spans="1:9" s="85" customFormat="1" ht="15" x14ac:dyDescent="0.25">
      <c r="A38" s="670"/>
      <c r="B38" s="536" t="s">
        <v>499</v>
      </c>
      <c r="C38" s="519" t="s">
        <v>196</v>
      </c>
      <c r="D38" s="520" t="s">
        <v>25</v>
      </c>
      <c r="E38" s="520" t="s">
        <v>494</v>
      </c>
      <c r="F38" s="520" t="s">
        <v>35</v>
      </c>
      <c r="G38" s="520"/>
      <c r="H38" s="521" t="s">
        <v>41</v>
      </c>
      <c r="I38" s="521" t="s">
        <v>42</v>
      </c>
    </row>
    <row r="39" spans="1:9" s="85" customFormat="1" ht="15" x14ac:dyDescent="0.25">
      <c r="A39" s="670"/>
      <c r="B39" s="536" t="s">
        <v>719</v>
      </c>
      <c r="C39" s="519" t="s">
        <v>196</v>
      </c>
      <c r="D39" s="520" t="s">
        <v>25</v>
      </c>
      <c r="E39" s="520" t="s">
        <v>494</v>
      </c>
      <c r="F39" s="520" t="s">
        <v>32</v>
      </c>
      <c r="G39" s="111" t="s">
        <v>26</v>
      </c>
      <c r="H39" s="521" t="s">
        <v>41</v>
      </c>
      <c r="I39" s="521" t="s">
        <v>42</v>
      </c>
    </row>
    <row r="40" spans="1:9" s="85" customFormat="1" x14ac:dyDescent="0.2">
      <c r="A40" s="669" t="s">
        <v>340</v>
      </c>
      <c r="B40" s="536" t="s">
        <v>338</v>
      </c>
      <c r="C40" s="520" t="s">
        <v>339</v>
      </c>
      <c r="D40" s="520" t="s">
        <v>25</v>
      </c>
      <c r="E40" s="520" t="s">
        <v>494</v>
      </c>
      <c r="F40" s="520"/>
      <c r="G40" s="520"/>
      <c r="H40" s="520" t="s">
        <v>107</v>
      </c>
      <c r="I40" s="520" t="s">
        <v>42</v>
      </c>
    </row>
    <row r="41" spans="1:9" s="85" customFormat="1" ht="15" customHeight="1" x14ac:dyDescent="0.2">
      <c r="A41" s="670"/>
      <c r="B41" s="536" t="s">
        <v>342</v>
      </c>
      <c r="C41" s="520" t="s">
        <v>339</v>
      </c>
      <c r="D41" s="520" t="s">
        <v>25</v>
      </c>
      <c r="E41" s="520" t="s">
        <v>494</v>
      </c>
      <c r="F41" s="111" t="s">
        <v>26</v>
      </c>
      <c r="G41" s="520"/>
      <c r="H41" s="520" t="s">
        <v>107</v>
      </c>
      <c r="I41" s="520" t="s">
        <v>42</v>
      </c>
    </row>
    <row r="42" spans="1:9" s="85" customFormat="1" ht="15" x14ac:dyDescent="0.2">
      <c r="A42" s="664" t="s">
        <v>462</v>
      </c>
      <c r="B42" s="526" t="s">
        <v>208</v>
      </c>
      <c r="C42" s="312" t="s">
        <v>28</v>
      </c>
      <c r="D42" s="312" t="s">
        <v>25</v>
      </c>
      <c r="E42" s="312" t="s">
        <v>494</v>
      </c>
      <c r="F42" s="312"/>
      <c r="G42" s="312"/>
      <c r="H42" s="525" t="s">
        <v>209</v>
      </c>
      <c r="I42" s="525" t="s">
        <v>42</v>
      </c>
    </row>
    <row r="43" spans="1:9" s="85" customFormat="1" ht="15" x14ac:dyDescent="0.2">
      <c r="A43" s="664"/>
      <c r="B43" s="526" t="s">
        <v>210</v>
      </c>
      <c r="C43" s="312" t="s">
        <v>28</v>
      </c>
      <c r="D43" s="312" t="s">
        <v>25</v>
      </c>
      <c r="E43" s="312" t="s">
        <v>494</v>
      </c>
      <c r="F43" s="114" t="s">
        <v>26</v>
      </c>
      <c r="G43" s="312"/>
      <c r="H43" s="525" t="s">
        <v>209</v>
      </c>
      <c r="I43" s="525" t="s">
        <v>42</v>
      </c>
    </row>
    <row r="44" spans="1:9" s="85" customFormat="1" ht="15" x14ac:dyDescent="0.2">
      <c r="A44" s="664"/>
      <c r="B44" s="526" t="s">
        <v>211</v>
      </c>
      <c r="C44" s="312" t="s">
        <v>28</v>
      </c>
      <c r="D44" s="312" t="s">
        <v>25</v>
      </c>
      <c r="E44" s="312" t="s">
        <v>494</v>
      </c>
      <c r="F44" s="312" t="s">
        <v>29</v>
      </c>
      <c r="G44" s="312"/>
      <c r="H44" s="525" t="s">
        <v>209</v>
      </c>
      <c r="I44" s="525" t="s">
        <v>42</v>
      </c>
    </row>
    <row r="45" spans="1:9" s="85" customFormat="1" ht="15" x14ac:dyDescent="0.2">
      <c r="A45" s="664"/>
      <c r="B45" s="526" t="s">
        <v>212</v>
      </c>
      <c r="C45" s="312" t="s">
        <v>28</v>
      </c>
      <c r="D45" s="312" t="s">
        <v>25</v>
      </c>
      <c r="E45" s="312" t="s">
        <v>494</v>
      </c>
      <c r="F45" s="312" t="s">
        <v>29</v>
      </c>
      <c r="G45" s="114" t="s">
        <v>26</v>
      </c>
      <c r="H45" s="525" t="s">
        <v>209</v>
      </c>
      <c r="I45" s="525" t="s">
        <v>42</v>
      </c>
    </row>
    <row r="46" spans="1:9" ht="15" x14ac:dyDescent="0.25">
      <c r="A46" s="665" t="s">
        <v>463</v>
      </c>
      <c r="B46" s="527" t="s">
        <v>474</v>
      </c>
      <c r="C46" s="519" t="s">
        <v>30</v>
      </c>
      <c r="D46" s="520" t="s">
        <v>25</v>
      </c>
      <c r="E46" s="520" t="s">
        <v>494</v>
      </c>
      <c r="F46" s="520"/>
      <c r="G46" s="520"/>
      <c r="H46" s="521" t="s">
        <v>107</v>
      </c>
      <c r="I46" s="521" t="s">
        <v>42</v>
      </c>
    </row>
    <row r="47" spans="1:9" ht="15" x14ac:dyDescent="0.25">
      <c r="A47" s="665"/>
      <c r="B47" s="527" t="s">
        <v>708</v>
      </c>
      <c r="C47" s="519" t="s">
        <v>30</v>
      </c>
      <c r="D47" s="520" t="s">
        <v>25</v>
      </c>
      <c r="E47" s="520" t="s">
        <v>494</v>
      </c>
      <c r="F47" s="111" t="s">
        <v>26</v>
      </c>
      <c r="G47" s="520"/>
      <c r="H47" s="521" t="s">
        <v>107</v>
      </c>
      <c r="I47" s="521" t="s">
        <v>42</v>
      </c>
    </row>
    <row r="48" spans="1:9" ht="15" x14ac:dyDescent="0.25">
      <c r="A48" s="665"/>
      <c r="B48" s="527" t="s">
        <v>475</v>
      </c>
      <c r="C48" s="519" t="s">
        <v>30</v>
      </c>
      <c r="D48" s="520" t="s">
        <v>25</v>
      </c>
      <c r="E48" s="520" t="s">
        <v>494</v>
      </c>
      <c r="F48" s="520" t="s">
        <v>29</v>
      </c>
      <c r="G48" s="520"/>
      <c r="H48" s="521" t="s">
        <v>107</v>
      </c>
      <c r="I48" s="521" t="s">
        <v>42</v>
      </c>
    </row>
    <row r="49" spans="1:9" ht="15" x14ac:dyDescent="0.25">
      <c r="A49" s="665"/>
      <c r="B49" s="527" t="s">
        <v>709</v>
      </c>
      <c r="C49" s="519" t="s">
        <v>30</v>
      </c>
      <c r="D49" s="520" t="s">
        <v>25</v>
      </c>
      <c r="E49" s="520" t="s">
        <v>494</v>
      </c>
      <c r="F49" s="520" t="s">
        <v>29</v>
      </c>
      <c r="G49" s="111" t="s">
        <v>26</v>
      </c>
      <c r="H49" s="521" t="s">
        <v>107</v>
      </c>
      <c r="I49" s="521" t="s">
        <v>42</v>
      </c>
    </row>
    <row r="50" spans="1:9" ht="15" x14ac:dyDescent="0.25">
      <c r="A50" s="665"/>
      <c r="B50" s="527" t="s">
        <v>476</v>
      </c>
      <c r="C50" s="519" t="s">
        <v>30</v>
      </c>
      <c r="D50" s="520" t="s">
        <v>25</v>
      </c>
      <c r="E50" s="520" t="s">
        <v>494</v>
      </c>
      <c r="F50" s="520" t="s">
        <v>31</v>
      </c>
      <c r="G50" s="520"/>
      <c r="H50" s="521" t="s">
        <v>107</v>
      </c>
      <c r="I50" s="521" t="s">
        <v>42</v>
      </c>
    </row>
    <row r="51" spans="1:9" ht="15" x14ac:dyDescent="0.25">
      <c r="A51" s="665"/>
      <c r="B51" s="527" t="s">
        <v>710</v>
      </c>
      <c r="C51" s="519" t="s">
        <v>30</v>
      </c>
      <c r="D51" s="520" t="s">
        <v>25</v>
      </c>
      <c r="E51" s="520" t="s">
        <v>494</v>
      </c>
      <c r="F51" s="520" t="s">
        <v>31</v>
      </c>
      <c r="G51" s="111" t="s">
        <v>26</v>
      </c>
      <c r="H51" s="521" t="s">
        <v>107</v>
      </c>
      <c r="I51" s="521" t="s">
        <v>42</v>
      </c>
    </row>
    <row r="52" spans="1:9" ht="15" x14ac:dyDescent="0.25">
      <c r="A52" s="665"/>
      <c r="B52" s="526" t="s">
        <v>477</v>
      </c>
      <c r="C52" s="519" t="s">
        <v>30</v>
      </c>
      <c r="D52" s="520" t="s">
        <v>25</v>
      </c>
      <c r="E52" s="520" t="s">
        <v>494</v>
      </c>
      <c r="F52" s="112" t="s">
        <v>32</v>
      </c>
      <c r="G52" s="520"/>
      <c r="H52" s="521" t="s">
        <v>107</v>
      </c>
      <c r="I52" s="521" t="s">
        <v>42</v>
      </c>
    </row>
    <row r="53" spans="1:9" ht="15" x14ac:dyDescent="0.25">
      <c r="A53" s="665"/>
      <c r="B53" s="526" t="s">
        <v>711</v>
      </c>
      <c r="C53" s="519" t="s">
        <v>30</v>
      </c>
      <c r="D53" s="520" t="s">
        <v>25</v>
      </c>
      <c r="E53" s="520" t="s">
        <v>494</v>
      </c>
      <c r="F53" s="112" t="s">
        <v>32</v>
      </c>
      <c r="G53" s="111" t="s">
        <v>26</v>
      </c>
      <c r="H53" s="521" t="s">
        <v>107</v>
      </c>
      <c r="I53" s="521" t="s">
        <v>42</v>
      </c>
    </row>
    <row r="54" spans="1:9" ht="15" x14ac:dyDescent="0.25">
      <c r="A54" s="669" t="s">
        <v>464</v>
      </c>
      <c r="B54" s="526" t="s">
        <v>478</v>
      </c>
      <c r="C54" s="519" t="s">
        <v>38</v>
      </c>
      <c r="D54" s="520" t="s">
        <v>25</v>
      </c>
      <c r="E54" s="520" t="s">
        <v>494</v>
      </c>
      <c r="F54" s="112"/>
      <c r="G54" s="520"/>
      <c r="H54" s="521" t="s">
        <v>107</v>
      </c>
      <c r="I54" s="521" t="s">
        <v>42</v>
      </c>
    </row>
    <row r="55" spans="1:9" ht="15" x14ac:dyDescent="0.25">
      <c r="A55" s="671"/>
      <c r="B55" s="526" t="s">
        <v>712</v>
      </c>
      <c r="C55" s="519" t="s">
        <v>38</v>
      </c>
      <c r="D55" s="520" t="s">
        <v>25</v>
      </c>
      <c r="E55" s="520" t="s">
        <v>494</v>
      </c>
      <c r="F55" s="111" t="s">
        <v>26</v>
      </c>
      <c r="G55" s="520"/>
      <c r="H55" s="521" t="s">
        <v>107</v>
      </c>
      <c r="I55" s="521" t="s">
        <v>42</v>
      </c>
    </row>
    <row r="56" spans="1:9" x14ac:dyDescent="0.2">
      <c r="A56" s="664" t="s">
        <v>333</v>
      </c>
      <c r="B56" s="526" t="s">
        <v>465</v>
      </c>
      <c r="C56" s="520" t="s">
        <v>332</v>
      </c>
      <c r="D56" s="520" t="s">
        <v>25</v>
      </c>
      <c r="E56" s="520" t="s">
        <v>494</v>
      </c>
      <c r="F56" s="520" t="s">
        <v>36</v>
      </c>
      <c r="G56" s="520"/>
      <c r="H56" s="520" t="s">
        <v>330</v>
      </c>
      <c r="I56" s="520" t="s">
        <v>42</v>
      </c>
    </row>
    <row r="57" spans="1:9" x14ac:dyDescent="0.2">
      <c r="A57" s="664"/>
      <c r="B57" s="526" t="s">
        <v>466</v>
      </c>
      <c r="C57" s="520" t="s">
        <v>332</v>
      </c>
      <c r="D57" s="520" t="s">
        <v>25</v>
      </c>
      <c r="E57" s="520" t="s">
        <v>494</v>
      </c>
      <c r="F57" s="520" t="s">
        <v>36</v>
      </c>
      <c r="G57" s="111" t="s">
        <v>26</v>
      </c>
      <c r="H57" s="520" t="s">
        <v>330</v>
      </c>
      <c r="I57" s="520" t="s">
        <v>42</v>
      </c>
    </row>
    <row r="58" spans="1:9" ht="15" x14ac:dyDescent="0.25">
      <c r="A58" s="665" t="s">
        <v>467</v>
      </c>
      <c r="B58" s="527" t="s">
        <v>214</v>
      </c>
      <c r="C58" s="519" t="s">
        <v>215</v>
      </c>
      <c r="D58" s="520" t="s">
        <v>25</v>
      </c>
      <c r="E58" s="520" t="s">
        <v>494</v>
      </c>
      <c r="F58" s="520" t="s">
        <v>29</v>
      </c>
      <c r="G58" s="520"/>
      <c r="H58" s="521" t="s">
        <v>41</v>
      </c>
      <c r="I58" s="521">
        <v>2.71</v>
      </c>
    </row>
    <row r="59" spans="1:9" ht="15" x14ac:dyDescent="0.25">
      <c r="A59" s="665"/>
      <c r="B59" s="527" t="s">
        <v>217</v>
      </c>
      <c r="C59" s="519" t="s">
        <v>215</v>
      </c>
      <c r="D59" s="520" t="s">
        <v>25</v>
      </c>
      <c r="E59" s="520" t="s">
        <v>494</v>
      </c>
      <c r="F59" s="520" t="s">
        <v>31</v>
      </c>
      <c r="G59" s="520"/>
      <c r="H59" s="521" t="s">
        <v>41</v>
      </c>
      <c r="I59" s="521">
        <v>4.3599999999999994</v>
      </c>
    </row>
    <row r="60" spans="1:9" ht="15" x14ac:dyDescent="0.25">
      <c r="A60" s="665"/>
      <c r="B60" s="527" t="s">
        <v>216</v>
      </c>
      <c r="C60" s="519" t="s">
        <v>215</v>
      </c>
      <c r="D60" s="520" t="s">
        <v>25</v>
      </c>
      <c r="E60" s="520" t="s">
        <v>494</v>
      </c>
      <c r="F60" s="520" t="s">
        <v>31</v>
      </c>
      <c r="G60" s="111" t="s">
        <v>26</v>
      </c>
      <c r="H60" s="521" t="s">
        <v>41</v>
      </c>
      <c r="I60" s="113" t="s">
        <v>42</v>
      </c>
    </row>
    <row r="61" spans="1:9" ht="15" x14ac:dyDescent="0.25">
      <c r="A61" s="674" t="s">
        <v>468</v>
      </c>
      <c r="B61" s="526" t="s">
        <v>219</v>
      </c>
      <c r="C61" s="519" t="s">
        <v>220</v>
      </c>
      <c r="D61" s="520" t="s">
        <v>25</v>
      </c>
      <c r="E61" s="520" t="s">
        <v>494</v>
      </c>
      <c r="F61" s="520" t="s">
        <v>29</v>
      </c>
      <c r="G61" s="111"/>
      <c r="H61" s="521" t="s">
        <v>221</v>
      </c>
      <c r="I61" s="523">
        <v>173.48</v>
      </c>
    </row>
    <row r="62" spans="1:9" ht="15" x14ac:dyDescent="0.25">
      <c r="A62" s="675"/>
      <c r="B62" s="526" t="s">
        <v>224</v>
      </c>
      <c r="C62" s="519" t="s">
        <v>220</v>
      </c>
      <c r="D62" s="520" t="s">
        <v>25</v>
      </c>
      <c r="E62" s="520" t="s">
        <v>494</v>
      </c>
      <c r="F62" s="520" t="s">
        <v>31</v>
      </c>
      <c r="G62" s="111"/>
      <c r="H62" s="521" t="s">
        <v>221</v>
      </c>
      <c r="I62" s="523">
        <v>260.43</v>
      </c>
    </row>
    <row r="63" spans="1:9" ht="15" x14ac:dyDescent="0.25">
      <c r="A63" s="675"/>
      <c r="B63" s="526" t="s">
        <v>228</v>
      </c>
      <c r="C63" s="519" t="s">
        <v>220</v>
      </c>
      <c r="D63" s="520" t="s">
        <v>25</v>
      </c>
      <c r="E63" s="520" t="s">
        <v>494</v>
      </c>
      <c r="F63" s="520" t="s">
        <v>35</v>
      </c>
      <c r="G63" s="111"/>
      <c r="H63" s="521" t="s">
        <v>221</v>
      </c>
      <c r="I63" s="523">
        <v>294.7</v>
      </c>
    </row>
    <row r="64" spans="1:9" ht="15" x14ac:dyDescent="0.25">
      <c r="A64" s="675"/>
      <c r="B64" s="526" t="s">
        <v>232</v>
      </c>
      <c r="C64" s="519" t="s">
        <v>220</v>
      </c>
      <c r="D64" s="520" t="s">
        <v>25</v>
      </c>
      <c r="E64" s="520" t="s">
        <v>494</v>
      </c>
      <c r="F64" s="520" t="s">
        <v>32</v>
      </c>
      <c r="G64" s="111"/>
      <c r="H64" s="521" t="s">
        <v>221</v>
      </c>
      <c r="I64" s="523">
        <v>346.79</v>
      </c>
    </row>
    <row r="65" spans="1:9" ht="15" x14ac:dyDescent="0.25">
      <c r="A65" s="675"/>
      <c r="B65" s="526" t="s">
        <v>236</v>
      </c>
      <c r="C65" s="519" t="s">
        <v>220</v>
      </c>
      <c r="D65" s="520" t="s">
        <v>25</v>
      </c>
      <c r="E65" s="520" t="s">
        <v>494</v>
      </c>
      <c r="F65" s="520" t="s">
        <v>39</v>
      </c>
      <c r="G65" s="111"/>
      <c r="H65" s="521" t="s">
        <v>221</v>
      </c>
      <c r="I65" s="523">
        <v>397.86</v>
      </c>
    </row>
    <row r="66" spans="1:9" ht="15" x14ac:dyDescent="0.25">
      <c r="A66" s="675"/>
      <c r="B66" s="526" t="s">
        <v>240</v>
      </c>
      <c r="C66" s="519" t="s">
        <v>220</v>
      </c>
      <c r="D66" s="520" t="s">
        <v>25</v>
      </c>
      <c r="E66" s="520" t="s">
        <v>494</v>
      </c>
      <c r="F66" s="520" t="s">
        <v>241</v>
      </c>
      <c r="G66" s="111"/>
      <c r="H66" s="521" t="s">
        <v>221</v>
      </c>
      <c r="I66" s="523">
        <v>449.95</v>
      </c>
    </row>
    <row r="67" spans="1:9" ht="15" x14ac:dyDescent="0.25">
      <c r="A67" s="675"/>
      <c r="B67" s="526" t="s">
        <v>245</v>
      </c>
      <c r="C67" s="519" t="s">
        <v>220</v>
      </c>
      <c r="D67" s="520" t="s">
        <v>25</v>
      </c>
      <c r="E67" s="520" t="s">
        <v>494</v>
      </c>
      <c r="F67" s="520" t="s">
        <v>106</v>
      </c>
      <c r="G67" s="111"/>
      <c r="H67" s="521" t="s">
        <v>221</v>
      </c>
      <c r="I67" s="523">
        <v>520.31000000000006</v>
      </c>
    </row>
    <row r="68" spans="1:9" s="91" customFormat="1" ht="15" x14ac:dyDescent="0.25">
      <c r="A68" s="676"/>
      <c r="B68" s="527" t="s">
        <v>713</v>
      </c>
      <c r="C68" s="519" t="s">
        <v>220</v>
      </c>
      <c r="D68" s="520" t="s">
        <v>25</v>
      </c>
      <c r="E68" s="520" t="s">
        <v>494</v>
      </c>
      <c r="F68" s="111" t="s">
        <v>26</v>
      </c>
      <c r="G68" s="111"/>
      <c r="H68" s="521" t="s">
        <v>221</v>
      </c>
      <c r="I68" s="520" t="s">
        <v>42</v>
      </c>
    </row>
    <row r="69" spans="1:9" s="91" customFormat="1" ht="15" x14ac:dyDescent="0.2">
      <c r="A69" s="665" t="s">
        <v>469</v>
      </c>
      <c r="B69" s="526" t="s">
        <v>103</v>
      </c>
      <c r="C69" s="312" t="s">
        <v>33</v>
      </c>
      <c r="D69" s="312" t="s">
        <v>25</v>
      </c>
      <c r="E69" s="312" t="s">
        <v>494</v>
      </c>
      <c r="F69" s="312"/>
      <c r="G69" s="114"/>
      <c r="H69" s="525" t="s">
        <v>44</v>
      </c>
      <c r="I69" s="525">
        <v>8.85</v>
      </c>
    </row>
    <row r="70" spans="1:9" s="91" customFormat="1" ht="15" x14ac:dyDescent="0.2">
      <c r="A70" s="665"/>
      <c r="B70" s="526" t="s">
        <v>249</v>
      </c>
      <c r="C70" s="312" t="s">
        <v>33</v>
      </c>
      <c r="D70" s="312" t="s">
        <v>25</v>
      </c>
      <c r="E70" s="312" t="s">
        <v>494</v>
      </c>
      <c r="F70" s="114" t="s">
        <v>26</v>
      </c>
      <c r="G70" s="114"/>
      <c r="H70" s="525" t="s">
        <v>44</v>
      </c>
      <c r="I70" s="113" t="s">
        <v>42</v>
      </c>
    </row>
    <row r="71" spans="1:9" s="91" customFormat="1" ht="15" x14ac:dyDescent="0.2">
      <c r="A71" s="665"/>
      <c r="B71" s="526" t="s">
        <v>103</v>
      </c>
      <c r="C71" s="312" t="s">
        <v>33</v>
      </c>
      <c r="D71" s="312" t="s">
        <v>25</v>
      </c>
      <c r="E71" s="312" t="s">
        <v>494</v>
      </c>
      <c r="F71" s="312" t="s">
        <v>29</v>
      </c>
      <c r="G71" s="114"/>
      <c r="H71" s="528" t="s">
        <v>375</v>
      </c>
      <c r="I71" s="525" t="s">
        <v>42</v>
      </c>
    </row>
    <row r="72" spans="1:9" s="91" customFormat="1" ht="15" x14ac:dyDescent="0.2">
      <c r="A72" s="665"/>
      <c r="B72" s="526" t="s">
        <v>249</v>
      </c>
      <c r="C72" s="312" t="s">
        <v>33</v>
      </c>
      <c r="D72" s="312" t="s">
        <v>25</v>
      </c>
      <c r="E72" s="312" t="s">
        <v>494</v>
      </c>
      <c r="F72" s="312" t="s">
        <v>29</v>
      </c>
      <c r="G72" s="114" t="s">
        <v>26</v>
      </c>
      <c r="H72" s="528" t="s">
        <v>375</v>
      </c>
      <c r="I72" s="525" t="s">
        <v>42</v>
      </c>
    </row>
    <row r="73" spans="1:9" ht="15" x14ac:dyDescent="0.25">
      <c r="A73" s="669" t="s">
        <v>470</v>
      </c>
      <c r="B73" s="522" t="s">
        <v>250</v>
      </c>
      <c r="C73" s="519" t="s">
        <v>251</v>
      </c>
      <c r="D73" s="520" t="s">
        <v>25</v>
      </c>
      <c r="E73" s="520" t="s">
        <v>494</v>
      </c>
      <c r="F73" s="520" t="s">
        <v>29</v>
      </c>
      <c r="G73" s="111"/>
      <c r="H73" s="521" t="s">
        <v>41</v>
      </c>
      <c r="I73" s="523">
        <v>4.09</v>
      </c>
    </row>
    <row r="74" spans="1:9" ht="15" x14ac:dyDescent="0.25">
      <c r="A74" s="670"/>
      <c r="B74" s="522" t="s">
        <v>255</v>
      </c>
      <c r="C74" s="519" t="s">
        <v>251</v>
      </c>
      <c r="D74" s="520" t="s">
        <v>25</v>
      </c>
      <c r="E74" s="520" t="s">
        <v>494</v>
      </c>
      <c r="F74" s="520" t="s">
        <v>31</v>
      </c>
      <c r="G74" s="111"/>
      <c r="H74" s="521" t="s">
        <v>41</v>
      </c>
      <c r="I74" s="523">
        <v>4.7799999999999994</v>
      </c>
    </row>
    <row r="75" spans="1:9" ht="15" x14ac:dyDescent="0.25">
      <c r="A75" s="670"/>
      <c r="B75" s="522" t="s">
        <v>259</v>
      </c>
      <c r="C75" s="519" t="s">
        <v>251</v>
      </c>
      <c r="D75" s="520" t="s">
        <v>25</v>
      </c>
      <c r="E75" s="520" t="s">
        <v>494</v>
      </c>
      <c r="F75" s="520" t="s">
        <v>35</v>
      </c>
      <c r="G75" s="111"/>
      <c r="H75" s="521" t="s">
        <v>41</v>
      </c>
      <c r="I75" s="523">
        <v>5.42</v>
      </c>
    </row>
    <row r="76" spans="1:9" ht="15" x14ac:dyDescent="0.25">
      <c r="A76" s="670"/>
      <c r="B76" s="522" t="s">
        <v>263</v>
      </c>
      <c r="C76" s="519" t="s">
        <v>251</v>
      </c>
      <c r="D76" s="520" t="s">
        <v>25</v>
      </c>
      <c r="E76" s="520" t="s">
        <v>494</v>
      </c>
      <c r="F76" s="520" t="s">
        <v>32</v>
      </c>
      <c r="G76" s="111"/>
      <c r="H76" s="521" t="s">
        <v>41</v>
      </c>
      <c r="I76" s="523">
        <v>6.8000000000000007</v>
      </c>
    </row>
    <row r="77" spans="1:9" ht="15" x14ac:dyDescent="0.25">
      <c r="A77" s="670"/>
      <c r="B77" s="522" t="s">
        <v>267</v>
      </c>
      <c r="C77" s="519" t="s">
        <v>251</v>
      </c>
      <c r="D77" s="520" t="s">
        <v>25</v>
      </c>
      <c r="E77" s="520" t="s">
        <v>494</v>
      </c>
      <c r="F77" s="520" t="s">
        <v>39</v>
      </c>
      <c r="G77" s="111"/>
      <c r="H77" s="521" t="s">
        <v>41</v>
      </c>
      <c r="I77" s="523">
        <v>8.61</v>
      </c>
    </row>
    <row r="78" spans="1:9" ht="15" x14ac:dyDescent="0.25">
      <c r="A78" s="670"/>
      <c r="B78" s="522" t="s">
        <v>271</v>
      </c>
      <c r="C78" s="519" t="s">
        <v>251</v>
      </c>
      <c r="D78" s="520" t="s">
        <v>25</v>
      </c>
      <c r="E78" s="520" t="s">
        <v>494</v>
      </c>
      <c r="F78" s="520" t="s">
        <v>241</v>
      </c>
      <c r="G78" s="111"/>
      <c r="H78" s="537" t="s">
        <v>305</v>
      </c>
      <c r="I78" s="537" t="s">
        <v>42</v>
      </c>
    </row>
    <row r="79" spans="1:9" ht="15" x14ac:dyDescent="0.25">
      <c r="A79" s="670"/>
      <c r="B79" s="522" t="s">
        <v>714</v>
      </c>
      <c r="C79" s="519" t="s">
        <v>251</v>
      </c>
      <c r="D79" s="520" t="s">
        <v>25</v>
      </c>
      <c r="E79" s="520" t="s">
        <v>494</v>
      </c>
      <c r="F79" s="520" t="s">
        <v>241</v>
      </c>
      <c r="G79" s="111" t="s">
        <v>26</v>
      </c>
      <c r="H79" s="537" t="s">
        <v>305</v>
      </c>
      <c r="I79" s="520" t="s">
        <v>42</v>
      </c>
    </row>
    <row r="80" spans="1:9" ht="15" x14ac:dyDescent="0.25">
      <c r="A80" s="669" t="s">
        <v>471</v>
      </c>
      <c r="B80" s="522" t="s">
        <v>275</v>
      </c>
      <c r="C80" s="519" t="s">
        <v>276</v>
      </c>
      <c r="D80" s="520" t="s">
        <v>25</v>
      </c>
      <c r="E80" s="520" t="s">
        <v>494</v>
      </c>
      <c r="F80" s="520" t="s">
        <v>29</v>
      </c>
      <c r="G80" s="111"/>
      <c r="H80" s="521" t="s">
        <v>277</v>
      </c>
      <c r="I80" s="523">
        <v>273.56000000000006</v>
      </c>
    </row>
    <row r="81" spans="1:9" ht="15" x14ac:dyDescent="0.25">
      <c r="A81" s="670"/>
      <c r="B81" s="522" t="s">
        <v>279</v>
      </c>
      <c r="C81" s="519" t="s">
        <v>276</v>
      </c>
      <c r="D81" s="520" t="s">
        <v>25</v>
      </c>
      <c r="E81" s="520" t="s">
        <v>494</v>
      </c>
      <c r="F81" s="520" t="s">
        <v>29</v>
      </c>
      <c r="G81" s="111" t="s">
        <v>26</v>
      </c>
      <c r="H81" s="521" t="s">
        <v>277</v>
      </c>
      <c r="I81" s="113" t="s">
        <v>42</v>
      </c>
    </row>
    <row r="82" spans="1:9" ht="15" x14ac:dyDescent="0.25">
      <c r="A82" s="670"/>
      <c r="B82" s="522" t="s">
        <v>281</v>
      </c>
      <c r="C82" s="519" t="s">
        <v>276</v>
      </c>
      <c r="D82" s="520" t="s">
        <v>25</v>
      </c>
      <c r="E82" s="520" t="s">
        <v>494</v>
      </c>
      <c r="F82" s="520" t="s">
        <v>31</v>
      </c>
      <c r="G82" s="111"/>
      <c r="H82" s="521" t="s">
        <v>277</v>
      </c>
      <c r="I82" s="523">
        <v>370.96999999999997</v>
      </c>
    </row>
    <row r="83" spans="1:9" ht="15" x14ac:dyDescent="0.25">
      <c r="A83" s="670"/>
      <c r="B83" s="522" t="s">
        <v>283</v>
      </c>
      <c r="C83" s="519" t="s">
        <v>276</v>
      </c>
      <c r="D83" s="520" t="s">
        <v>25</v>
      </c>
      <c r="E83" s="520" t="s">
        <v>494</v>
      </c>
      <c r="F83" s="520" t="s">
        <v>31</v>
      </c>
      <c r="G83" s="111" t="s">
        <v>26</v>
      </c>
      <c r="H83" s="521" t="s">
        <v>277</v>
      </c>
      <c r="I83" s="113" t="s">
        <v>42</v>
      </c>
    </row>
    <row r="84" spans="1:9" ht="15" x14ac:dyDescent="0.25">
      <c r="A84" s="670"/>
      <c r="B84" s="522" t="s">
        <v>285</v>
      </c>
      <c r="C84" s="519" t="s">
        <v>276</v>
      </c>
      <c r="D84" s="520" t="s">
        <v>25</v>
      </c>
      <c r="E84" s="520" t="s">
        <v>494</v>
      </c>
      <c r="F84" s="520" t="s">
        <v>35</v>
      </c>
      <c r="G84" s="111"/>
      <c r="H84" s="521" t="s">
        <v>277</v>
      </c>
      <c r="I84" s="523">
        <v>273.56000000000006</v>
      </c>
    </row>
    <row r="85" spans="1:9" ht="15" customHeight="1" x14ac:dyDescent="0.25">
      <c r="A85" s="677" t="s">
        <v>472</v>
      </c>
      <c r="B85" s="538" t="s">
        <v>289</v>
      </c>
      <c r="C85" s="519" t="s">
        <v>34</v>
      </c>
      <c r="D85" s="520" t="s">
        <v>25</v>
      </c>
      <c r="E85" s="520" t="s">
        <v>494</v>
      </c>
      <c r="F85" s="520" t="s">
        <v>29</v>
      </c>
      <c r="G85" s="111"/>
      <c r="H85" s="537" t="s">
        <v>42</v>
      </c>
      <c r="I85" s="537" t="s">
        <v>42</v>
      </c>
    </row>
    <row r="86" spans="1:9" ht="15" x14ac:dyDescent="0.25">
      <c r="A86" s="678"/>
      <c r="B86" s="538" t="s">
        <v>290</v>
      </c>
      <c r="C86" s="519" t="s">
        <v>34</v>
      </c>
      <c r="D86" s="520" t="s">
        <v>25</v>
      </c>
      <c r="E86" s="520" t="s">
        <v>494</v>
      </c>
      <c r="F86" s="520" t="s">
        <v>31</v>
      </c>
      <c r="G86" s="111"/>
      <c r="H86" s="537" t="s">
        <v>42</v>
      </c>
      <c r="I86" s="537" t="s">
        <v>42</v>
      </c>
    </row>
    <row r="87" spans="1:9" ht="15" x14ac:dyDescent="0.25">
      <c r="A87" s="678"/>
      <c r="B87" s="538" t="s">
        <v>291</v>
      </c>
      <c r="C87" s="519" t="s">
        <v>34</v>
      </c>
      <c r="D87" s="520" t="s">
        <v>25</v>
      </c>
      <c r="E87" s="520" t="s">
        <v>494</v>
      </c>
      <c r="F87" s="520" t="s">
        <v>35</v>
      </c>
      <c r="G87" s="111"/>
      <c r="H87" s="537" t="s">
        <v>42</v>
      </c>
      <c r="I87" s="537" t="s">
        <v>42</v>
      </c>
    </row>
    <row r="88" spans="1:9" ht="15" x14ac:dyDescent="0.25">
      <c r="A88" s="678"/>
      <c r="B88" s="538" t="s">
        <v>292</v>
      </c>
      <c r="C88" s="519" t="s">
        <v>34</v>
      </c>
      <c r="D88" s="520" t="s">
        <v>25</v>
      </c>
      <c r="E88" s="520" t="s">
        <v>494</v>
      </c>
      <c r="F88" s="520" t="s">
        <v>32</v>
      </c>
      <c r="G88" s="111"/>
      <c r="H88" s="537" t="s">
        <v>42</v>
      </c>
      <c r="I88" s="537" t="s">
        <v>42</v>
      </c>
    </row>
    <row r="89" spans="1:9" ht="15" x14ac:dyDescent="0.25">
      <c r="A89" s="678"/>
      <c r="B89" s="538" t="s">
        <v>293</v>
      </c>
      <c r="C89" s="519" t="s">
        <v>34</v>
      </c>
      <c r="D89" s="520" t="s">
        <v>25</v>
      </c>
      <c r="E89" s="520" t="s">
        <v>494</v>
      </c>
      <c r="F89" s="520" t="s">
        <v>39</v>
      </c>
      <c r="G89" s="111"/>
      <c r="H89" s="537" t="s">
        <v>42</v>
      </c>
      <c r="I89" s="537" t="s">
        <v>42</v>
      </c>
    </row>
    <row r="90" spans="1:9" ht="15" x14ac:dyDescent="0.25">
      <c r="A90" s="678"/>
      <c r="B90" s="538" t="s">
        <v>294</v>
      </c>
      <c r="C90" s="519" t="s">
        <v>34</v>
      </c>
      <c r="D90" s="520" t="s">
        <v>25</v>
      </c>
      <c r="E90" s="520" t="s">
        <v>494</v>
      </c>
      <c r="F90" s="520" t="s">
        <v>241</v>
      </c>
      <c r="G90" s="111"/>
      <c r="H90" s="537" t="s">
        <v>42</v>
      </c>
      <c r="I90" s="537" t="s">
        <v>42</v>
      </c>
    </row>
    <row r="91" spans="1:9" ht="15" x14ac:dyDescent="0.25">
      <c r="A91" s="678"/>
      <c r="B91" s="527" t="s">
        <v>715</v>
      </c>
      <c r="C91" s="519" t="s">
        <v>34</v>
      </c>
      <c r="D91" s="520" t="s">
        <v>25</v>
      </c>
      <c r="E91" s="520" t="s">
        <v>494</v>
      </c>
      <c r="F91" s="520" t="s">
        <v>106</v>
      </c>
      <c r="G91" s="112" t="s">
        <v>29</v>
      </c>
      <c r="H91" s="521" t="s">
        <v>296</v>
      </c>
      <c r="I91" s="523">
        <v>48.79</v>
      </c>
    </row>
    <row r="92" spans="1:9" ht="15" x14ac:dyDescent="0.25">
      <c r="A92" s="678"/>
      <c r="B92" s="527" t="s">
        <v>716</v>
      </c>
      <c r="C92" s="519" t="s">
        <v>34</v>
      </c>
      <c r="D92" s="520" t="s">
        <v>25</v>
      </c>
      <c r="E92" s="520" t="s">
        <v>494</v>
      </c>
      <c r="F92" s="520" t="s">
        <v>106</v>
      </c>
      <c r="G92" s="112" t="s">
        <v>31</v>
      </c>
      <c r="H92" s="521" t="s">
        <v>296</v>
      </c>
      <c r="I92" s="523">
        <v>75.89</v>
      </c>
    </row>
    <row r="93" spans="1:9" ht="15" x14ac:dyDescent="0.25">
      <c r="A93" s="678"/>
      <c r="B93" s="527" t="s">
        <v>717</v>
      </c>
      <c r="C93" s="519" t="s">
        <v>34</v>
      </c>
      <c r="D93" s="520" t="s">
        <v>25</v>
      </c>
      <c r="E93" s="520" t="s">
        <v>494</v>
      </c>
      <c r="F93" s="520" t="s">
        <v>106</v>
      </c>
      <c r="G93" s="112" t="s">
        <v>39</v>
      </c>
      <c r="H93" s="537" t="s">
        <v>42</v>
      </c>
      <c r="I93" s="537" t="s">
        <v>42</v>
      </c>
    </row>
    <row r="94" spans="1:9" ht="15" x14ac:dyDescent="0.25">
      <c r="A94" s="678"/>
      <c r="B94" s="526" t="s">
        <v>324</v>
      </c>
      <c r="C94" s="519" t="s">
        <v>34</v>
      </c>
      <c r="D94" s="520" t="s">
        <v>25</v>
      </c>
      <c r="E94" s="520" t="s">
        <v>494</v>
      </c>
      <c r="F94" s="520" t="s">
        <v>106</v>
      </c>
      <c r="G94" s="112" t="s">
        <v>241</v>
      </c>
      <c r="H94" s="537" t="s">
        <v>42</v>
      </c>
      <c r="I94" s="537" t="s">
        <v>42</v>
      </c>
    </row>
    <row r="95" spans="1:9" ht="26.25" customHeight="1" x14ac:dyDescent="0.2">
      <c r="A95" s="678"/>
      <c r="B95" s="526" t="s">
        <v>500</v>
      </c>
      <c r="C95" s="312" t="s">
        <v>34</v>
      </c>
      <c r="D95" s="312" t="s">
        <v>25</v>
      </c>
      <c r="E95" s="312" t="s">
        <v>494</v>
      </c>
      <c r="F95" s="312" t="s">
        <v>106</v>
      </c>
      <c r="G95" s="182" t="s">
        <v>35</v>
      </c>
      <c r="H95" s="525" t="s">
        <v>107</v>
      </c>
      <c r="I95" s="525">
        <v>341.53</v>
      </c>
    </row>
    <row r="96" spans="1:9" ht="15" x14ac:dyDescent="0.25">
      <c r="A96" s="678"/>
      <c r="B96" s="526" t="s">
        <v>327</v>
      </c>
      <c r="C96" s="519" t="s">
        <v>34</v>
      </c>
      <c r="D96" s="520" t="s">
        <v>25</v>
      </c>
      <c r="E96" s="520" t="s">
        <v>494</v>
      </c>
      <c r="F96" s="520" t="s">
        <v>106</v>
      </c>
      <c r="G96" s="112" t="s">
        <v>36</v>
      </c>
      <c r="H96" s="521" t="s">
        <v>107</v>
      </c>
      <c r="I96" s="523">
        <v>106.3</v>
      </c>
    </row>
    <row r="97" spans="1:9" ht="25.5" customHeight="1" x14ac:dyDescent="0.25">
      <c r="A97" s="678"/>
      <c r="B97" s="526" t="s">
        <v>329</v>
      </c>
      <c r="C97" s="519" t="s">
        <v>34</v>
      </c>
      <c r="D97" s="520" t="s">
        <v>25</v>
      </c>
      <c r="E97" s="520" t="s">
        <v>494</v>
      </c>
      <c r="F97" s="520" t="s">
        <v>36</v>
      </c>
      <c r="G97" s="112" t="s">
        <v>35</v>
      </c>
      <c r="H97" s="521" t="s">
        <v>330</v>
      </c>
      <c r="I97" s="523" t="s">
        <v>42</v>
      </c>
    </row>
    <row r="98" spans="1:9" ht="15" x14ac:dyDescent="0.25">
      <c r="A98" s="678"/>
      <c r="B98" s="526" t="s">
        <v>344</v>
      </c>
      <c r="C98" s="519" t="s">
        <v>34</v>
      </c>
      <c r="D98" s="520" t="s">
        <v>25</v>
      </c>
      <c r="E98" s="520" t="s">
        <v>494</v>
      </c>
      <c r="F98" s="520" t="s">
        <v>26</v>
      </c>
      <c r="G98" s="112" t="s">
        <v>29</v>
      </c>
      <c r="H98" s="537" t="s">
        <v>42</v>
      </c>
      <c r="I98" s="537" t="s">
        <v>42</v>
      </c>
    </row>
    <row r="99" spans="1:9" ht="15" x14ac:dyDescent="0.25">
      <c r="A99" s="679"/>
      <c r="B99" s="526" t="s">
        <v>345</v>
      </c>
      <c r="C99" s="519" t="s">
        <v>34</v>
      </c>
      <c r="D99" s="520" t="s">
        <v>25</v>
      </c>
      <c r="E99" s="520" t="s">
        <v>494</v>
      </c>
      <c r="F99" s="112" t="s">
        <v>26</v>
      </c>
      <c r="G99" s="112" t="s">
        <v>31</v>
      </c>
      <c r="H99" s="537" t="s">
        <v>42</v>
      </c>
      <c r="I99" s="537" t="s">
        <v>42</v>
      </c>
    </row>
    <row r="100" spans="1:9" ht="25.5" x14ac:dyDescent="0.2">
      <c r="A100" s="664" t="s">
        <v>473</v>
      </c>
      <c r="B100" s="526" t="s">
        <v>364</v>
      </c>
      <c r="C100" s="312" t="s">
        <v>37</v>
      </c>
      <c r="D100" s="312" t="s">
        <v>25</v>
      </c>
      <c r="E100" s="312" t="s">
        <v>494</v>
      </c>
      <c r="F100" s="312"/>
      <c r="G100" s="312"/>
      <c r="H100" s="525" t="s">
        <v>42</v>
      </c>
      <c r="I100" s="525" t="s">
        <v>346</v>
      </c>
    </row>
    <row r="101" spans="1:9" ht="25.5" x14ac:dyDescent="0.2">
      <c r="A101" s="664"/>
      <c r="B101" s="526" t="s">
        <v>367</v>
      </c>
      <c r="C101" s="312" t="s">
        <v>37</v>
      </c>
      <c r="D101" s="312" t="s">
        <v>25</v>
      </c>
      <c r="E101" s="312" t="s">
        <v>494</v>
      </c>
      <c r="F101" s="114" t="s">
        <v>26</v>
      </c>
      <c r="G101" s="312"/>
      <c r="H101" s="525" t="s">
        <v>42</v>
      </c>
      <c r="I101" s="525" t="s">
        <v>346</v>
      </c>
    </row>
    <row r="102" spans="1:9" x14ac:dyDescent="0.2">
      <c r="A102" s="91"/>
      <c r="B102" s="539"/>
      <c r="C102" s="540"/>
      <c r="D102" s="540"/>
      <c r="E102" s="540"/>
      <c r="F102" s="540"/>
      <c r="G102" s="108"/>
      <c r="H102" s="91"/>
      <c r="I102" s="540"/>
    </row>
    <row r="103" spans="1:9" x14ac:dyDescent="0.2">
      <c r="A103" s="91"/>
      <c r="B103" s="83"/>
      <c r="C103" s="83"/>
      <c r="D103" s="83"/>
      <c r="E103" s="540"/>
      <c r="F103" s="540"/>
      <c r="G103" s="108"/>
      <c r="H103" s="91"/>
      <c r="I103" s="540"/>
    </row>
    <row r="104" spans="1:9" x14ac:dyDescent="0.2">
      <c r="A104" s="91"/>
      <c r="B104" s="83"/>
      <c r="C104" s="83"/>
      <c r="D104" s="83"/>
      <c r="E104" s="540"/>
      <c r="F104" s="540"/>
      <c r="G104" s="108"/>
      <c r="H104" s="91"/>
      <c r="I104" s="540"/>
    </row>
    <row r="105" spans="1:9" x14ac:dyDescent="0.2">
      <c r="A105" s="91"/>
      <c r="B105" s="83"/>
      <c r="C105" s="83"/>
      <c r="D105" s="83"/>
      <c r="E105" s="540"/>
      <c r="F105" s="540"/>
      <c r="G105" s="108"/>
      <c r="H105" s="91"/>
      <c r="I105" s="540"/>
    </row>
    <row r="106" spans="1:9" x14ac:dyDescent="0.2">
      <c r="B106" s="83"/>
      <c r="C106" s="83"/>
      <c r="D106" s="83"/>
    </row>
    <row r="107" spans="1:9" x14ac:dyDescent="0.2">
      <c r="B107" s="83"/>
      <c r="C107" s="83"/>
      <c r="D107" s="83"/>
    </row>
    <row r="108" spans="1:9" x14ac:dyDescent="0.2">
      <c r="B108" s="83"/>
      <c r="C108" s="83"/>
      <c r="D108" s="83"/>
    </row>
    <row r="109" spans="1:9" x14ac:dyDescent="0.2">
      <c r="B109" s="83"/>
      <c r="C109" s="83"/>
      <c r="D109" s="83"/>
    </row>
  </sheetData>
  <sheetProtection algorithmName="SHA-512" hashValue="jt4gYnKKPN6qA0B8A4hDpMCZWHq1/U4Arz5fmtrzPD61ygONZVteYn2EN4N6wzIow3WnZtuwmfeeh1ChjLIC9w==" saltValue="rVD5uFJhdc9SLCwkscA4hA==" spinCount="100000" sheet="1" selectLockedCells="1" selectUnlockedCells="1"/>
  <mergeCells count="19">
    <mergeCell ref="A56:A57"/>
    <mergeCell ref="A18:A19"/>
    <mergeCell ref="A21:A22"/>
    <mergeCell ref="A23:A26"/>
    <mergeCell ref="A27:A29"/>
    <mergeCell ref="A30:A31"/>
    <mergeCell ref="A32:A35"/>
    <mergeCell ref="A36:A39"/>
    <mergeCell ref="A40:A41"/>
    <mergeCell ref="A42:A45"/>
    <mergeCell ref="A46:A53"/>
    <mergeCell ref="A54:A55"/>
    <mergeCell ref="A100:A101"/>
    <mergeCell ref="A58:A60"/>
    <mergeCell ref="A61:A68"/>
    <mergeCell ref="A69:A72"/>
    <mergeCell ref="A73:A79"/>
    <mergeCell ref="A80:A84"/>
    <mergeCell ref="A85:A99"/>
  </mergeCells>
  <pageMargins left="0.2" right="0.2" top="0.75" bottom="0.75" header="0.3" footer="0.3"/>
  <pageSetup scale="79" fitToHeight="0" orientation="landscape" r:id="rId1"/>
  <headerFooter>
    <oddHeader>&amp;C&amp;A</oddHeader>
    <oddFooter>&amp;L&amp;F&amp;C&amp;P of &amp;N&amp;R&amp;D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W202"/>
  <sheetViews>
    <sheetView tabSelected="1" zoomScale="90" zoomScaleNormal="90" zoomScaleSheetLayoutView="90" workbookViewId="0">
      <pane ySplit="10" topLeftCell="A11" activePane="bottomLeft" state="frozen"/>
      <selection pane="bottomLeft" activeCell="E10" sqref="E10"/>
    </sheetView>
  </sheetViews>
  <sheetFormatPr defaultColWidth="9.140625" defaultRowHeight="15" x14ac:dyDescent="0.25"/>
  <cols>
    <col min="1" max="1" width="38.85546875" style="103" customWidth="1"/>
    <col min="2" max="2" width="37.42578125" style="103" bestFit="1" customWidth="1"/>
    <col min="3" max="3" width="26.85546875" style="103" customWidth="1"/>
    <col min="4" max="4" width="42.28515625" style="103" customWidth="1"/>
    <col min="5" max="5" width="36.140625" style="103" customWidth="1"/>
    <col min="6" max="6" width="22.28515625" style="103" customWidth="1"/>
    <col min="7" max="7" width="18.7109375" style="103" customWidth="1"/>
    <col min="8" max="8" width="15.140625" style="103" customWidth="1"/>
    <col min="9" max="9" width="16.42578125" style="103" customWidth="1"/>
    <col min="10" max="10" width="15.140625" style="103" customWidth="1"/>
    <col min="11" max="11" width="21.140625" style="103" customWidth="1"/>
    <col min="12" max="12" width="18.140625" style="103" customWidth="1"/>
    <col min="13" max="13" width="12.42578125" style="103" customWidth="1"/>
    <col min="14" max="14" width="36" style="103" hidden="1" customWidth="1"/>
    <col min="15" max="15" width="13.5703125" style="103" hidden="1" customWidth="1"/>
    <col min="16" max="16" width="10.5703125" style="103" customWidth="1"/>
    <col min="17" max="16384" width="9.140625" style="103"/>
  </cols>
  <sheetData>
    <row r="1" spans="1:23" ht="28.5" customHeight="1" x14ac:dyDescent="0.25">
      <c r="A1" s="356" t="s">
        <v>572</v>
      </c>
      <c r="B1" s="585"/>
      <c r="C1" s="585"/>
      <c r="D1" s="357"/>
      <c r="E1" s="357"/>
      <c r="F1" s="357"/>
      <c r="G1" s="357"/>
      <c r="H1" s="358"/>
      <c r="I1" s="358"/>
      <c r="J1" s="358"/>
      <c r="K1" s="358"/>
      <c r="L1" s="358"/>
      <c r="M1" s="358"/>
      <c r="N1" s="359"/>
      <c r="O1" s="360"/>
      <c r="P1" s="358"/>
      <c r="Q1" s="358"/>
      <c r="R1" s="358"/>
      <c r="S1" s="358"/>
      <c r="T1" s="358"/>
      <c r="U1" s="358"/>
      <c r="V1" s="358"/>
      <c r="W1" s="358"/>
    </row>
    <row r="2" spans="1:23" x14ac:dyDescent="0.25">
      <c r="A2" s="361" t="s">
        <v>745</v>
      </c>
      <c r="B2" s="357"/>
      <c r="C2" s="357"/>
      <c r="D2" s="357"/>
      <c r="E2" s="357"/>
      <c r="F2" s="357"/>
      <c r="G2" s="357"/>
      <c r="H2" s="358"/>
      <c r="I2" s="358"/>
      <c r="J2" s="358"/>
      <c r="K2" s="358"/>
      <c r="L2" s="358"/>
      <c r="M2" s="358"/>
      <c r="N2" s="362" t="s">
        <v>602</v>
      </c>
      <c r="O2" s="360"/>
      <c r="P2" s="358"/>
      <c r="Q2" s="358"/>
      <c r="R2" s="358"/>
      <c r="S2" s="358"/>
      <c r="T2" s="358"/>
      <c r="U2" s="358"/>
      <c r="V2" s="358"/>
      <c r="W2" s="358"/>
    </row>
    <row r="3" spans="1:23" x14ac:dyDescent="0.25">
      <c r="A3" s="357"/>
      <c r="B3" s="357"/>
      <c r="C3" s="357"/>
      <c r="D3" s="357"/>
      <c r="E3" s="357"/>
      <c r="F3" s="357"/>
      <c r="G3" s="357"/>
      <c r="H3" s="358"/>
      <c r="I3" s="358"/>
      <c r="J3" s="358"/>
      <c r="K3" s="358"/>
      <c r="L3" s="358"/>
      <c r="M3" s="358"/>
      <c r="N3" s="362" t="s">
        <v>603</v>
      </c>
      <c r="O3" s="360"/>
      <c r="P3" s="358"/>
      <c r="Q3" s="358"/>
      <c r="R3" s="358"/>
      <c r="S3" s="358"/>
      <c r="T3" s="358"/>
      <c r="U3" s="358"/>
      <c r="V3" s="358"/>
      <c r="W3" s="358"/>
    </row>
    <row r="4" spans="1:23" x14ac:dyDescent="0.25">
      <c r="A4" s="363" t="s">
        <v>139</v>
      </c>
      <c r="B4" s="586"/>
      <c r="C4" s="586"/>
      <c r="D4" s="586"/>
      <c r="E4" s="357"/>
      <c r="F4" s="364" t="s">
        <v>124</v>
      </c>
      <c r="G4" s="365" t="s">
        <v>123</v>
      </c>
      <c r="H4" s="358"/>
      <c r="I4" s="358"/>
      <c r="J4" s="358"/>
      <c r="K4" s="358"/>
      <c r="L4" s="358"/>
      <c r="M4" s="358"/>
      <c r="N4" s="362"/>
      <c r="O4" s="360"/>
      <c r="P4" s="358"/>
      <c r="Q4" s="358"/>
      <c r="R4" s="358"/>
      <c r="S4" s="358"/>
      <c r="T4" s="358"/>
      <c r="U4" s="358"/>
      <c r="V4" s="358"/>
      <c r="W4" s="358"/>
    </row>
    <row r="5" spans="1:23" x14ac:dyDescent="0.25">
      <c r="A5" s="363" t="s">
        <v>66</v>
      </c>
      <c r="B5" s="587"/>
      <c r="C5" s="587"/>
      <c r="D5" s="587"/>
      <c r="E5" s="366" t="s">
        <v>121</v>
      </c>
      <c r="F5" s="269"/>
      <c r="G5" s="266"/>
      <c r="H5" s="358"/>
      <c r="I5" s="358"/>
      <c r="J5" s="358"/>
      <c r="M5" s="358"/>
      <c r="N5" s="362"/>
      <c r="O5" s="360"/>
      <c r="P5" s="358"/>
      <c r="Q5" s="358"/>
      <c r="R5" s="358"/>
      <c r="S5" s="358"/>
      <c r="T5" s="358"/>
      <c r="U5" s="358"/>
      <c r="V5" s="358"/>
      <c r="W5" s="358"/>
    </row>
    <row r="6" spans="1:23" x14ac:dyDescent="0.25">
      <c r="A6" s="363" t="s">
        <v>99</v>
      </c>
      <c r="B6" s="588"/>
      <c r="C6" s="588"/>
      <c r="D6" s="588"/>
      <c r="E6" s="366" t="s">
        <v>122</v>
      </c>
      <c r="F6" s="269"/>
      <c r="G6" s="266"/>
      <c r="H6" s="358"/>
      <c r="I6" s="358"/>
      <c r="J6" s="358"/>
      <c r="M6" s="358"/>
      <c r="N6" s="592" t="s">
        <v>397</v>
      </c>
      <c r="O6" s="592"/>
      <c r="P6" s="358"/>
      <c r="Q6" s="358"/>
      <c r="R6" s="358"/>
      <c r="S6" s="358"/>
      <c r="T6" s="358"/>
      <c r="U6" s="358"/>
      <c r="V6" s="358"/>
      <c r="W6" s="358"/>
    </row>
    <row r="7" spans="1:23" x14ac:dyDescent="0.25">
      <c r="A7" s="367" t="s">
        <v>100</v>
      </c>
      <c r="B7" s="589"/>
      <c r="C7" s="589"/>
      <c r="D7" s="589"/>
      <c r="E7" s="357"/>
      <c r="F7" s="357"/>
      <c r="G7" s="357"/>
      <c r="H7" s="358"/>
      <c r="I7" s="358"/>
      <c r="J7" s="358"/>
      <c r="M7" s="358"/>
      <c r="N7" s="368" t="s">
        <v>601</v>
      </c>
      <c r="O7" s="369">
        <v>0</v>
      </c>
      <c r="P7" s="358"/>
      <c r="Q7" s="358"/>
      <c r="R7" s="358"/>
      <c r="S7" s="358"/>
      <c r="T7" s="358"/>
      <c r="U7" s="358"/>
      <c r="V7" s="358"/>
      <c r="W7" s="358"/>
    </row>
    <row r="8" spans="1:23" x14ac:dyDescent="0.25">
      <c r="A8" s="367" t="s">
        <v>101</v>
      </c>
      <c r="B8" s="595"/>
      <c r="C8" s="595"/>
      <c r="D8" s="595"/>
      <c r="E8" s="370" t="s">
        <v>151</v>
      </c>
      <c r="F8" s="272"/>
      <c r="G8" s="357"/>
      <c r="H8" s="358"/>
      <c r="I8" s="358"/>
      <c r="J8" s="358"/>
      <c r="M8" s="358"/>
      <c r="N8" s="371" t="s">
        <v>399</v>
      </c>
      <c r="O8" s="369">
        <v>273.56000000000006</v>
      </c>
      <c r="P8" s="358"/>
      <c r="Q8" s="358"/>
      <c r="R8" s="358"/>
      <c r="S8" s="358"/>
      <c r="T8" s="358"/>
      <c r="U8" s="358"/>
      <c r="V8" s="358"/>
      <c r="W8" s="358"/>
    </row>
    <row r="9" spans="1:23" x14ac:dyDescent="0.25">
      <c r="A9" s="367" t="s">
        <v>698</v>
      </c>
      <c r="B9" s="597"/>
      <c r="C9" s="598"/>
      <c r="D9" s="599"/>
      <c r="E9" s="370"/>
      <c r="F9" s="498"/>
      <c r="G9" s="357"/>
      <c r="H9" s="358"/>
      <c r="I9" s="358"/>
      <c r="J9" s="358"/>
      <c r="M9" s="358"/>
      <c r="N9" s="371" t="s">
        <v>488</v>
      </c>
      <c r="O9" s="369">
        <v>273.56000000000006</v>
      </c>
      <c r="P9" s="358"/>
      <c r="Q9" s="358"/>
      <c r="R9" s="358"/>
      <c r="S9" s="358"/>
      <c r="T9" s="358"/>
      <c r="U9" s="358"/>
      <c r="V9" s="358"/>
      <c r="W9" s="358"/>
    </row>
    <row r="10" spans="1:23" ht="15" customHeight="1" x14ac:dyDescent="0.25">
      <c r="A10" s="372" t="s">
        <v>700</v>
      </c>
      <c r="B10" s="593"/>
      <c r="C10" s="594"/>
      <c r="D10" s="594"/>
      <c r="E10" s="357"/>
      <c r="F10" s="357"/>
      <c r="G10" s="357"/>
      <c r="H10" s="358"/>
      <c r="I10" s="358"/>
      <c r="J10" s="358"/>
      <c r="M10" s="358"/>
      <c r="N10" s="371" t="s">
        <v>401</v>
      </c>
      <c r="O10" s="374">
        <v>273.56000000000006</v>
      </c>
      <c r="P10" s="358"/>
      <c r="Q10" s="358"/>
      <c r="R10" s="358"/>
      <c r="S10" s="358"/>
      <c r="T10" s="358"/>
      <c r="U10" s="358"/>
      <c r="V10" s="358"/>
      <c r="W10" s="358"/>
    </row>
    <row r="11" spans="1:23" ht="15" customHeight="1" x14ac:dyDescent="0.25">
      <c r="A11" s="372" t="s">
        <v>699</v>
      </c>
      <c r="B11" s="600"/>
      <c r="C11" s="600"/>
      <c r="D11" s="600"/>
      <c r="E11" s="357"/>
      <c r="F11" s="357"/>
      <c r="G11" s="357"/>
      <c r="H11" s="358"/>
      <c r="I11" s="358"/>
      <c r="J11" s="358"/>
      <c r="M11" s="358"/>
      <c r="N11" s="371" t="s">
        <v>556</v>
      </c>
      <c r="O11" s="374">
        <v>273.56000000000006</v>
      </c>
      <c r="P11" s="358"/>
      <c r="Q11" s="358"/>
      <c r="R11" s="358"/>
      <c r="S11" s="358"/>
      <c r="T11" s="358"/>
      <c r="U11" s="358"/>
      <c r="V11" s="358"/>
      <c r="W11" s="358"/>
    </row>
    <row r="12" spans="1:23" ht="15" customHeight="1" x14ac:dyDescent="0.25">
      <c r="A12" s="496"/>
      <c r="B12" s="496"/>
      <c r="C12" s="497"/>
      <c r="D12" s="497"/>
      <c r="E12" s="357"/>
      <c r="F12" s="357"/>
      <c r="G12" s="357"/>
      <c r="H12" s="358"/>
      <c r="I12" s="358"/>
      <c r="J12" s="358"/>
      <c r="M12" s="358"/>
      <c r="N12" s="376" t="s">
        <v>405</v>
      </c>
      <c r="O12" s="369">
        <v>273.56000000000006</v>
      </c>
      <c r="P12" s="358"/>
      <c r="Q12" s="358"/>
      <c r="R12" s="358"/>
      <c r="S12" s="358"/>
      <c r="T12" s="358"/>
      <c r="U12" s="358"/>
      <c r="V12" s="358"/>
      <c r="W12" s="358"/>
    </row>
    <row r="13" spans="1:23" x14ac:dyDescent="0.25">
      <c r="A13" s="373" t="s">
        <v>104</v>
      </c>
      <c r="B13" s="357"/>
      <c r="C13" s="357"/>
      <c r="D13" s="357"/>
      <c r="E13" s="357"/>
      <c r="F13" s="357"/>
      <c r="G13" s="357"/>
      <c r="H13" s="358"/>
      <c r="I13" s="358"/>
      <c r="J13" s="358"/>
      <c r="M13" s="358"/>
      <c r="N13" s="376" t="s">
        <v>557</v>
      </c>
      <c r="O13" s="369">
        <v>273.56000000000006</v>
      </c>
      <c r="P13" s="358"/>
      <c r="Q13" s="358"/>
      <c r="R13" s="358"/>
      <c r="S13" s="358"/>
      <c r="T13" s="358"/>
      <c r="U13" s="358"/>
      <c r="V13" s="358"/>
      <c r="W13" s="358"/>
    </row>
    <row r="14" spans="1:23" ht="44.25" x14ac:dyDescent="0.25">
      <c r="A14" s="365" t="s">
        <v>12</v>
      </c>
      <c r="B14" s="365" t="s">
        <v>596</v>
      </c>
      <c r="C14" s="365" t="s">
        <v>598</v>
      </c>
      <c r="D14" s="365" t="s">
        <v>62</v>
      </c>
      <c r="E14" s="357"/>
      <c r="F14" s="357"/>
      <c r="G14" s="357"/>
      <c r="H14" s="358"/>
      <c r="I14" s="358"/>
      <c r="J14" s="358"/>
      <c r="M14" s="358"/>
      <c r="N14" s="376" t="s">
        <v>401</v>
      </c>
      <c r="O14" s="374">
        <v>273.56000000000006</v>
      </c>
      <c r="P14" s="358"/>
      <c r="Q14" s="358"/>
      <c r="R14" s="358"/>
      <c r="S14" s="358"/>
      <c r="T14" s="358"/>
      <c r="U14" s="358"/>
      <c r="V14" s="358"/>
      <c r="W14" s="358"/>
    </row>
    <row r="15" spans="1:23" ht="28.5" x14ac:dyDescent="0.25">
      <c r="A15" s="267"/>
      <c r="B15" s="375" t="s">
        <v>114</v>
      </c>
      <c r="C15" s="270"/>
      <c r="D15" s="552">
        <f>'CM, HRST &amp; SIS '!E17</f>
        <v>0</v>
      </c>
      <c r="E15" s="357"/>
      <c r="F15" s="357"/>
      <c r="G15" s="357"/>
      <c r="H15" s="358"/>
      <c r="I15" s="358"/>
      <c r="J15" s="358"/>
      <c r="M15" s="358"/>
      <c r="N15" s="376" t="s">
        <v>556</v>
      </c>
      <c r="O15" s="374">
        <v>273.56000000000006</v>
      </c>
      <c r="P15" s="105"/>
      <c r="Q15" s="358"/>
      <c r="R15" s="358"/>
      <c r="S15" s="358"/>
      <c r="T15" s="358"/>
      <c r="U15" s="358"/>
      <c r="V15" s="358"/>
      <c r="W15" s="358"/>
    </row>
    <row r="16" spans="1:23" x14ac:dyDescent="0.25">
      <c r="A16" s="267"/>
      <c r="B16" s="375" t="s">
        <v>113</v>
      </c>
      <c r="C16" s="270"/>
      <c r="D16" s="552">
        <f>'CM, HRST &amp; SIS '!E21</f>
        <v>0</v>
      </c>
      <c r="E16" s="357"/>
      <c r="F16" s="357"/>
      <c r="G16" s="357"/>
      <c r="H16" s="358"/>
      <c r="I16" s="358"/>
      <c r="J16" s="358"/>
      <c r="K16" s="358"/>
      <c r="L16" s="358"/>
      <c r="M16" s="358"/>
      <c r="N16" s="377" t="s">
        <v>601</v>
      </c>
      <c r="O16" s="369">
        <v>0</v>
      </c>
      <c r="P16" s="105"/>
      <c r="Q16" s="358"/>
      <c r="R16" s="358"/>
      <c r="S16" s="358"/>
      <c r="T16" s="358"/>
      <c r="U16" s="358"/>
      <c r="V16" s="358"/>
      <c r="W16" s="358"/>
    </row>
    <row r="17" spans="1:23" x14ac:dyDescent="0.25">
      <c r="A17" s="267"/>
      <c r="B17" s="375" t="s">
        <v>112</v>
      </c>
      <c r="C17" s="270"/>
      <c r="D17" s="552">
        <f>'CM, HRST &amp; SIS '!E25</f>
        <v>0</v>
      </c>
      <c r="E17" s="357"/>
      <c r="F17" s="357"/>
      <c r="G17" s="357"/>
      <c r="H17" s="358"/>
      <c r="I17" s="358"/>
      <c r="J17" s="358"/>
      <c r="K17" s="358"/>
      <c r="L17" s="358"/>
      <c r="M17" s="358"/>
      <c r="N17" s="371" t="s">
        <v>407</v>
      </c>
      <c r="O17" s="369">
        <v>65.06</v>
      </c>
      <c r="P17" s="358"/>
      <c r="Q17" s="358"/>
      <c r="R17" s="358"/>
      <c r="S17" s="358"/>
      <c r="T17" s="358"/>
      <c r="U17" s="358"/>
      <c r="V17" s="358"/>
      <c r="W17" s="358"/>
    </row>
    <row r="18" spans="1:23" x14ac:dyDescent="0.25">
      <c r="A18" s="267"/>
      <c r="B18" s="375" t="s">
        <v>606</v>
      </c>
      <c r="C18" s="270"/>
      <c r="D18" s="552">
        <f>'Specialty-EMOD-Assist Tech-PERS'!F32</f>
        <v>0</v>
      </c>
      <c r="E18" s="357"/>
      <c r="F18" s="357"/>
      <c r="G18" s="357"/>
      <c r="H18" s="358"/>
      <c r="I18" s="358"/>
      <c r="J18" s="358"/>
      <c r="K18" s="358"/>
      <c r="L18" s="358"/>
      <c r="M18" s="358"/>
      <c r="N18" s="371" t="s">
        <v>408</v>
      </c>
      <c r="O18" s="369">
        <v>113.83999999999999</v>
      </c>
      <c r="P18" s="358"/>
      <c r="Q18" s="358"/>
      <c r="R18" s="358"/>
      <c r="S18" s="358"/>
      <c r="T18" s="358"/>
      <c r="U18" s="358"/>
      <c r="V18" s="358"/>
      <c r="W18" s="358"/>
    </row>
    <row r="19" spans="1:23" x14ac:dyDescent="0.25">
      <c r="A19" s="267"/>
      <c r="B19" s="375" t="s">
        <v>604</v>
      </c>
      <c r="C19" s="270"/>
      <c r="D19" s="552">
        <f>'Specialty-EMOD-Assist Tech-PERS'!H22</f>
        <v>0</v>
      </c>
      <c r="E19" s="357"/>
      <c r="F19" s="357"/>
      <c r="G19" s="357"/>
      <c r="H19" s="358"/>
      <c r="I19" s="358"/>
      <c r="J19" s="358"/>
      <c r="K19" s="358"/>
      <c r="L19" s="358"/>
      <c r="M19" s="358"/>
      <c r="N19" s="371" t="s">
        <v>409</v>
      </c>
      <c r="O19" s="369">
        <v>162.63</v>
      </c>
      <c r="P19" s="358"/>
      <c r="Q19" s="358"/>
      <c r="R19" s="358"/>
      <c r="S19" s="358"/>
      <c r="T19" s="358"/>
      <c r="U19" s="358"/>
      <c r="V19" s="358"/>
      <c r="W19" s="358"/>
    </row>
    <row r="20" spans="1:23" ht="15.75" thickBot="1" x14ac:dyDescent="0.3">
      <c r="A20" s="378"/>
      <c r="B20" s="379"/>
      <c r="C20" s="380" t="s">
        <v>605</v>
      </c>
      <c r="D20" s="553">
        <f>SUM(D15:D19)</f>
        <v>0</v>
      </c>
      <c r="E20" s="357"/>
      <c r="F20" s="357"/>
      <c r="G20" s="357"/>
      <c r="H20" s="358"/>
      <c r="I20" s="358"/>
      <c r="J20" s="358"/>
      <c r="K20" s="358"/>
      <c r="L20" s="358"/>
      <c r="M20" s="358"/>
      <c r="N20" s="371" t="s">
        <v>410</v>
      </c>
      <c r="O20" s="369">
        <v>211.26</v>
      </c>
      <c r="P20" s="358"/>
      <c r="Q20" s="358"/>
      <c r="R20" s="358"/>
      <c r="S20" s="358"/>
      <c r="T20" s="358"/>
      <c r="U20" s="358"/>
      <c r="V20" s="358"/>
      <c r="W20" s="358"/>
    </row>
    <row r="21" spans="1:23" ht="15.75" thickTop="1" x14ac:dyDescent="0.25">
      <c r="E21" s="357"/>
      <c r="F21" s="357"/>
      <c r="G21" s="357"/>
      <c r="H21" s="358"/>
      <c r="I21" s="358"/>
      <c r="J21" s="358"/>
      <c r="K21" s="358"/>
      <c r="L21" s="358"/>
      <c r="M21" s="358"/>
      <c r="N21" s="371" t="s">
        <v>411</v>
      </c>
      <c r="O21" s="369">
        <v>276.37</v>
      </c>
      <c r="P21" s="358"/>
      <c r="Q21" s="358"/>
      <c r="R21" s="358"/>
      <c r="S21" s="358"/>
      <c r="T21" s="358"/>
      <c r="U21" s="358"/>
      <c r="V21" s="358"/>
      <c r="W21" s="358"/>
    </row>
    <row r="22" spans="1:23" x14ac:dyDescent="0.25">
      <c r="E22" s="357"/>
      <c r="F22" s="357"/>
      <c r="G22" s="357"/>
      <c r="H22" s="358"/>
      <c r="I22" s="358"/>
      <c r="J22" s="358"/>
      <c r="K22" s="358"/>
      <c r="L22" s="358"/>
      <c r="M22" s="358"/>
      <c r="N22" s="371" t="s">
        <v>412</v>
      </c>
      <c r="O22" s="369">
        <v>471.16</v>
      </c>
      <c r="P22" s="358"/>
      <c r="Q22" s="358"/>
      <c r="R22" s="358"/>
      <c r="S22" s="358"/>
      <c r="T22" s="358"/>
      <c r="U22" s="358"/>
      <c r="V22" s="358"/>
      <c r="W22" s="358"/>
    </row>
    <row r="23" spans="1:23" x14ac:dyDescent="0.25">
      <c r="A23" s="381"/>
      <c r="B23" s="381"/>
      <c r="C23" s="382"/>
      <c r="D23" s="383"/>
      <c r="E23" s="381"/>
      <c r="F23" s="381"/>
      <c r="G23" s="357"/>
      <c r="H23" s="358"/>
      <c r="I23" s="358"/>
      <c r="J23" s="358"/>
      <c r="K23" s="358"/>
      <c r="L23" s="358"/>
      <c r="M23" s="358"/>
      <c r="N23" s="371" t="s">
        <v>413</v>
      </c>
      <c r="O23" s="369" t="s">
        <v>414</v>
      </c>
      <c r="P23" s="358"/>
      <c r="Q23" s="358"/>
      <c r="R23" s="358"/>
      <c r="S23" s="358"/>
      <c r="T23" s="358"/>
      <c r="U23" s="358"/>
      <c r="V23" s="358"/>
      <c r="W23" s="358"/>
    </row>
    <row r="24" spans="1:23" ht="44.25" x14ac:dyDescent="0.25">
      <c r="A24" s="365" t="s">
        <v>12</v>
      </c>
      <c r="B24" s="365" t="s">
        <v>596</v>
      </c>
      <c r="C24" s="365" t="s">
        <v>598</v>
      </c>
      <c r="D24" s="365" t="s">
        <v>62</v>
      </c>
      <c r="E24" s="365" t="s">
        <v>395</v>
      </c>
      <c r="F24" s="365" t="s">
        <v>396</v>
      </c>
      <c r="G24" s="357"/>
      <c r="H24" s="358"/>
      <c r="I24" s="358"/>
      <c r="J24" s="358"/>
      <c r="K24" s="358"/>
      <c r="L24" s="358"/>
      <c r="M24" s="358"/>
      <c r="N24" s="371" t="s">
        <v>720</v>
      </c>
      <c r="O24" s="369" t="s">
        <v>414</v>
      </c>
      <c r="P24" s="358"/>
      <c r="Q24" s="358"/>
      <c r="R24" s="358"/>
      <c r="S24" s="358"/>
      <c r="T24" s="358"/>
      <c r="U24" s="358"/>
      <c r="V24" s="358"/>
      <c r="W24" s="358"/>
    </row>
    <row r="25" spans="1:23" x14ac:dyDescent="0.25">
      <c r="A25" s="268"/>
      <c r="B25" s="384" t="s">
        <v>352</v>
      </c>
      <c r="C25" s="271"/>
      <c r="D25" s="554">
        <f>'Residential Habilitation'!H59+'Residential Habilitation'!H87+'Residential Habilitation (2)'!H59+'Residential Habilitation (2)'!H87</f>
        <v>0</v>
      </c>
      <c r="E25" s="555">
        <f>'Residential Habilitation'!M26+'Residential Habilitation'!O26+'Residential Habilitation'!M39+'Residential Habilitation'!O39+'Residential Habilitation'!M48+'Residential Habilitation'!O48+'Residential Habilitation'!M57+'Residential Habilitation'!O57+'Residential Habilitation'!B76+'Residential Habilitation'!M76+'Residential Habilitation'!O76+'Residential Habilitation'!M85+'Residential Habilitation'!O85</f>
        <v>0</v>
      </c>
      <c r="F25" s="555">
        <f t="shared" ref="F25:F35" si="0">SUM(D25:E25)</f>
        <v>0</v>
      </c>
      <c r="G25" s="385"/>
      <c r="H25" s="358"/>
      <c r="I25" s="358"/>
      <c r="J25" s="358"/>
      <c r="K25" s="358"/>
      <c r="L25" s="358"/>
      <c r="M25" s="358"/>
      <c r="N25" s="377" t="s">
        <v>601</v>
      </c>
      <c r="O25" s="369">
        <v>0</v>
      </c>
      <c r="P25" s="358"/>
      <c r="Q25" s="358"/>
      <c r="R25" s="358"/>
      <c r="S25" s="358"/>
      <c r="T25" s="358"/>
      <c r="U25" s="358"/>
      <c r="V25" s="358"/>
      <c r="W25" s="358"/>
    </row>
    <row r="26" spans="1:23" x14ac:dyDescent="0.25">
      <c r="A26" s="268"/>
      <c r="B26" s="384" t="s">
        <v>82</v>
      </c>
      <c r="C26" s="271"/>
      <c r="D26" s="554">
        <f>'Wellness-CIS-Ind.G&amp;S-Respite'!H59</f>
        <v>0</v>
      </c>
      <c r="E26" s="555">
        <f>'Wellness-CIS-Ind.G&amp;S-Respite'!K48+'Wellness-CIS-Ind.G&amp;S-Respite'!M48+'Wellness-CIS-Ind.G&amp;S-Respite'!K57+'Wellness-CIS-Ind.G&amp;S-Respite'!M57</f>
        <v>0</v>
      </c>
      <c r="F26" s="555">
        <f t="shared" si="0"/>
        <v>0</v>
      </c>
      <c r="G26" s="357"/>
      <c r="H26" s="358"/>
      <c r="I26" s="358"/>
      <c r="J26" s="358"/>
      <c r="K26" s="358"/>
      <c r="L26" s="358"/>
      <c r="M26" s="358"/>
      <c r="N26" s="376" t="s">
        <v>419</v>
      </c>
      <c r="O26" s="374">
        <v>173.48</v>
      </c>
      <c r="P26" s="358"/>
      <c r="Q26" s="358"/>
      <c r="R26" s="358"/>
      <c r="S26" s="358"/>
      <c r="T26" s="358"/>
      <c r="U26" s="358"/>
      <c r="V26" s="358"/>
      <c r="W26" s="358"/>
    </row>
    <row r="27" spans="1:23" x14ac:dyDescent="0.25">
      <c r="A27" s="268"/>
      <c r="B27" s="384" t="s">
        <v>102</v>
      </c>
      <c r="C27" s="271"/>
      <c r="D27" s="554">
        <f>'Specialty-EMOD-Assist Tech-PERS'!B44</f>
        <v>0</v>
      </c>
      <c r="E27" s="555">
        <f>'Specialty-EMOD-Assist Tech-PERS'!K44+'Specialty-EMOD-Assist Tech-PERS'!M44</f>
        <v>0</v>
      </c>
      <c r="F27" s="555">
        <f t="shared" si="0"/>
        <v>0</v>
      </c>
      <c r="G27" s="357"/>
      <c r="H27" s="358"/>
      <c r="I27" s="358"/>
      <c r="J27" s="358"/>
      <c r="K27" s="358"/>
      <c r="L27" s="358"/>
      <c r="M27" s="358"/>
      <c r="N27" s="376" t="s">
        <v>420</v>
      </c>
      <c r="O27" s="374">
        <v>260.43</v>
      </c>
      <c r="P27" s="358"/>
      <c r="Q27" s="358"/>
      <c r="R27" s="358"/>
      <c r="S27" s="358"/>
      <c r="T27" s="358"/>
      <c r="U27" s="358"/>
      <c r="V27" s="358"/>
      <c r="W27" s="358"/>
    </row>
    <row r="28" spans="1:23" ht="28.5" x14ac:dyDescent="0.25">
      <c r="A28" s="268"/>
      <c r="B28" s="384" t="s">
        <v>208</v>
      </c>
      <c r="C28" s="271"/>
      <c r="D28" s="554">
        <f>'Specialty-EMOD-Assist Tech-PERS'!H52</f>
        <v>0</v>
      </c>
      <c r="E28" s="555">
        <f>'Specialty-EMOD-Assist Tech-PERS'!K52+'Specialty-EMOD-Assist Tech-PERS'!M52</f>
        <v>0</v>
      </c>
      <c r="F28" s="555">
        <f t="shared" si="0"/>
        <v>0</v>
      </c>
      <c r="G28" s="357"/>
      <c r="H28" s="358"/>
      <c r="I28" s="358"/>
      <c r="J28" s="358"/>
      <c r="K28" s="358"/>
      <c r="L28" s="358"/>
      <c r="M28" s="358"/>
      <c r="N28" s="376" t="s">
        <v>421</v>
      </c>
      <c r="O28" s="374">
        <v>294.7</v>
      </c>
      <c r="P28" s="358"/>
      <c r="Q28" s="358"/>
      <c r="R28" s="358"/>
      <c r="S28" s="358"/>
      <c r="T28" s="358"/>
      <c r="U28" s="358"/>
      <c r="V28" s="358"/>
      <c r="W28" s="358"/>
    </row>
    <row r="29" spans="1:23" s="378" customFormat="1" x14ac:dyDescent="0.25">
      <c r="A29" s="268"/>
      <c r="B29" s="384" t="s">
        <v>84</v>
      </c>
      <c r="C29" s="271"/>
      <c r="D29" s="554">
        <f>'Wellness-CIS-Ind.G&amp;S-Respite'!H38</f>
        <v>0</v>
      </c>
      <c r="E29" s="555">
        <f>'Wellness-CIS-Ind.G&amp;S-Respite'!K38+'Wellness-CIS-Ind.G&amp;S-Respite'!M38</f>
        <v>0</v>
      </c>
      <c r="F29" s="555">
        <f t="shared" si="0"/>
        <v>0</v>
      </c>
      <c r="G29" s="386"/>
      <c r="H29" s="387"/>
      <c r="I29" s="387"/>
      <c r="J29" s="387"/>
      <c r="K29" s="387"/>
      <c r="L29" s="387"/>
      <c r="M29" s="387"/>
      <c r="N29" s="376" t="s">
        <v>422</v>
      </c>
      <c r="O29" s="374">
        <v>346.79</v>
      </c>
      <c r="P29" s="358"/>
      <c r="Q29" s="387"/>
      <c r="R29" s="387"/>
      <c r="S29" s="387"/>
      <c r="T29" s="387"/>
      <c r="U29" s="387"/>
      <c r="V29" s="387"/>
      <c r="W29" s="387"/>
    </row>
    <row r="30" spans="1:23" s="378" customFormat="1" x14ac:dyDescent="0.25">
      <c r="A30" s="268"/>
      <c r="B30" s="384" t="s">
        <v>86</v>
      </c>
      <c r="C30" s="271"/>
      <c r="D30" s="554">
        <f>'Wellness-CIS-Ind.G&amp;S-Respite'!H30</f>
        <v>0</v>
      </c>
      <c r="E30" s="555">
        <f>'Wellness-CIS-Ind.G&amp;S-Respite'!K30+'Wellness-CIS-Ind.G&amp;S-Respite'!M30</f>
        <v>0</v>
      </c>
      <c r="F30" s="555">
        <f t="shared" si="0"/>
        <v>0</v>
      </c>
      <c r="G30" s="388"/>
      <c r="H30" s="387"/>
      <c r="I30" s="387"/>
      <c r="J30" s="387"/>
      <c r="K30" s="387"/>
      <c r="L30" s="387"/>
      <c r="M30" s="387"/>
      <c r="N30" s="376" t="s">
        <v>423</v>
      </c>
      <c r="O30" s="374">
        <v>397.86</v>
      </c>
      <c r="P30" s="358"/>
      <c r="Q30" s="387"/>
      <c r="R30" s="387"/>
      <c r="S30" s="387"/>
      <c r="T30" s="387"/>
      <c r="U30" s="387"/>
      <c r="V30" s="387"/>
      <c r="W30" s="387"/>
    </row>
    <row r="31" spans="1:23" s="378" customFormat="1" x14ac:dyDescent="0.25">
      <c r="A31" s="268"/>
      <c r="B31" s="384" t="s">
        <v>97</v>
      </c>
      <c r="C31" s="271"/>
      <c r="D31" s="554">
        <f>'Wellness-CIS-Ind.G&amp;S-Respite'!H21</f>
        <v>0</v>
      </c>
      <c r="E31" s="555">
        <f>'Wellness-CIS-Ind.G&amp;S-Respite'!K21+'Wellness-CIS-Ind.G&amp;S-Respite'!M21</f>
        <v>0</v>
      </c>
      <c r="F31" s="555">
        <f t="shared" si="0"/>
        <v>0</v>
      </c>
      <c r="G31" s="103"/>
      <c r="H31" s="387"/>
      <c r="I31" s="387"/>
      <c r="J31" s="387"/>
      <c r="K31" s="387"/>
      <c r="L31" s="387"/>
      <c r="M31" s="387"/>
      <c r="N31" s="376" t="s">
        <v>424</v>
      </c>
      <c r="O31" s="374">
        <v>449.95</v>
      </c>
      <c r="P31" s="358"/>
      <c r="Q31" s="387"/>
      <c r="R31" s="387"/>
      <c r="S31" s="387"/>
      <c r="T31" s="387"/>
      <c r="U31" s="387"/>
      <c r="V31" s="387"/>
      <c r="W31" s="387"/>
    </row>
    <row r="32" spans="1:23" s="378" customFormat="1" x14ac:dyDescent="0.25">
      <c r="A32" s="268"/>
      <c r="B32" s="384" t="s">
        <v>103</v>
      </c>
      <c r="C32" s="271"/>
      <c r="D32" s="554">
        <f>'Non Medical Transportation'!H33</f>
        <v>0</v>
      </c>
      <c r="E32" s="555">
        <f>'Non Medical Transportation'!M21+'Non Medical Transportation'!O21+'Non Medical Transportation'!M31+'Non Medical Transportation'!O31</f>
        <v>0</v>
      </c>
      <c r="F32" s="555">
        <f t="shared" si="0"/>
        <v>0</v>
      </c>
      <c r="G32" s="103"/>
      <c r="H32" s="389"/>
      <c r="I32" s="389"/>
      <c r="J32" s="389"/>
      <c r="K32" s="389"/>
      <c r="L32" s="389"/>
      <c r="M32" s="387"/>
      <c r="N32" s="376" t="s">
        <v>425</v>
      </c>
      <c r="O32" s="374">
        <v>520.31000000000006</v>
      </c>
      <c r="P32" s="358"/>
      <c r="Q32" s="387"/>
      <c r="R32" s="387"/>
      <c r="S32" s="387"/>
      <c r="T32" s="387"/>
      <c r="U32" s="387"/>
      <c r="V32" s="387"/>
      <c r="W32" s="387"/>
    </row>
    <row r="33" spans="1:23" s="378" customFormat="1" ht="28.5" x14ac:dyDescent="0.25">
      <c r="A33" s="268"/>
      <c r="B33" s="390" t="s">
        <v>353</v>
      </c>
      <c r="C33" s="271"/>
      <c r="D33" s="554">
        <f>'Community Participation-Day'!H58+'Community Participation-Day'!H86+'Community Participation-Day (2)'!H58+'Community Participation-Day (2)'!H86</f>
        <v>0</v>
      </c>
      <c r="E33" s="555">
        <f>'Community Participation-Day'!M25+'Community Participation-Day'!O25+'Community Participation-Day'!M38+'Community Participation-Day'!O38+'Community Participation-Day'!M47+'Community Participation-Day'!O47+'Community Participation-Day'!M56+'Community Participation-Day'!O56+'Community Participation-Day'!B75+'Community Participation-Day'!M75+'Community Participation-Day'!O75+'Community Participation-Day'!M84+'Community Participation-Day'!O84+'Community Participation-Day (2)'!M25+'Community Participation-Day (2)'!O25+'Community Participation-Day (2)'!M38+'Community Participation-Day (2)'!O38+'Community Participation-Day (2)'!M47+'Community Participation-Day (2)'!O47+'Community Participation-Day (2)'!M56+'Community Participation-Day (2)'!O56+'Community Participation-Day (2)'!B75+'Community Participation-Day (2)'!M75+'Community Participation-Day (2)'!O75+'Community Participation-Day (2)'!M84+'Community Participation-Day (2)'!O84</f>
        <v>0</v>
      </c>
      <c r="F33" s="555">
        <f t="shared" si="0"/>
        <v>0</v>
      </c>
      <c r="G33" s="385"/>
      <c r="H33" s="391"/>
      <c r="I33" s="391"/>
      <c r="J33" s="391"/>
      <c r="K33" s="391"/>
      <c r="L33" s="391"/>
      <c r="M33" s="387"/>
      <c r="N33" s="376" t="s">
        <v>426</v>
      </c>
      <c r="O33" s="374" t="s">
        <v>414</v>
      </c>
      <c r="P33" s="358"/>
      <c r="Q33" s="387"/>
      <c r="R33" s="387"/>
      <c r="S33" s="387"/>
      <c r="T33" s="387"/>
      <c r="U33" s="387"/>
      <c r="V33" s="387"/>
      <c r="W33" s="387"/>
    </row>
    <row r="34" spans="1:23" s="378" customFormat="1" x14ac:dyDescent="0.25">
      <c r="A34" s="268"/>
      <c r="B34" s="384" t="s">
        <v>354</v>
      </c>
      <c r="C34" s="271"/>
      <c r="D34" s="554">
        <f>'Supported Employment (SEP)'!H57+'Supported Employment (SEP)'!H86+ 'Supported Employment (SEP) (2)'!H57+'Supported Employment (SEP) (2)'!H86</f>
        <v>0</v>
      </c>
      <c r="E34" s="555">
        <f>'Supported Employment (SEP)'!M24+'Supported Employment (SEP)'!O24+'Supported Employment (SEP)'!M37+'Supported Employment (SEP)'!O37+'Supported Employment (SEP)'!M46+'Supported Employment (SEP)'!O46+'Supported Employment (SEP)'!M55+'Supported Employment (SEP)'!O55+'Supported Employment (SEP)'!B74+'Supported Employment (SEP)'!M74+'Supported Employment (SEP)'!O74+'Supported Employment (SEP)'!M84+'Supported Employment (SEP)'!O84 + 'Supported Employment (SEP) (2)'!M24+'Supported Employment (SEP) (2)'!O24+'Supported Employment (SEP) (2)'!M37+'Supported Employment (SEP) (2)'!O37+'Supported Employment (SEP) (2)'!M46+'Supported Employment (SEP) (2)'!O46+'Supported Employment (SEP) (2)'!M55+'Supported Employment (SEP) (2)'!O55+'Supported Employment (SEP) (2)'!B74+'Supported Employment (SEP) (2)'!M74+'Supported Employment (SEP) (2)'!O74+'Supported Employment (SEP) (2)'!M84+'Supported Employment (SEP) (2)'!O84</f>
        <v>0</v>
      </c>
      <c r="F34" s="555">
        <f t="shared" si="0"/>
        <v>0</v>
      </c>
      <c r="G34" s="385"/>
      <c r="H34" s="391"/>
      <c r="I34" s="391"/>
      <c r="J34" s="391"/>
      <c r="K34" s="391"/>
      <c r="L34" s="391"/>
      <c r="M34" s="387"/>
      <c r="N34" s="376" t="s">
        <v>721</v>
      </c>
      <c r="O34" s="374" t="s">
        <v>414</v>
      </c>
      <c r="P34" s="358"/>
      <c r="Q34" s="387"/>
      <c r="R34" s="387"/>
      <c r="S34" s="387"/>
      <c r="T34" s="387"/>
      <c r="U34" s="387"/>
      <c r="V34" s="387"/>
      <c r="W34" s="387"/>
    </row>
    <row r="35" spans="1:23" x14ac:dyDescent="0.25">
      <c r="A35" s="268"/>
      <c r="B35" s="384" t="s">
        <v>619</v>
      </c>
      <c r="C35" s="271"/>
      <c r="D35" s="554">
        <f>'Community Support Services(CSS)'!H59+'Community Support Services(CSS)'!H87+'Community Support Services (2)'!H59+'Community Support Services (2)'!H87</f>
        <v>0</v>
      </c>
      <c r="E35" s="555">
        <f>SUM('Community Support Services(CSS)'!M25+'Community Support Services(CSS)'!O25+'Community Support Services(CSS)'!M39+'Community Support Services(CSS)'!O39+'Community Support Services(CSS)'!M48+'Community Support Services(CSS)'!O48+'Community Support Services(CSS)'!M57+'Community Support Services(CSS)'!O57+'Community Support Services(CSS)'!B76+'Community Support Services(CSS)'!M76+'Community Support Services(CSS)'!O76+'Community Support Services(CSS)'!M85+'Community Support Services(CSS)'!O85 + 'Community Support Services (2)'!M25+'Community Support Services (2)'!O25+'Community Support Services (2)'!M39+'Community Support Services (2)'!O39+'Community Support Services (2)'!M48+'Community Support Services (2)'!O48+'Community Support Services (2)'!M57+'Community Support Services (2)'!O57+'Community Support Services (2)'!B76+'Community Support Services (2)'!M76+'Community Support Services (2)'!O76+'Community Support Services (2)'!M85+'Community Support Services (2)'!O85)</f>
        <v>0</v>
      </c>
      <c r="F35" s="555">
        <f t="shared" si="0"/>
        <v>0</v>
      </c>
      <c r="G35" s="392"/>
      <c r="H35" s="391"/>
      <c r="I35" s="391"/>
      <c r="J35" s="391"/>
      <c r="K35" s="391"/>
      <c r="L35" s="391"/>
      <c r="M35" s="358"/>
      <c r="N35" s="377" t="s">
        <v>601</v>
      </c>
      <c r="O35" s="369">
        <v>0</v>
      </c>
      <c r="P35" s="358"/>
      <c r="Q35" s="358"/>
      <c r="R35" s="358"/>
      <c r="S35" s="358"/>
      <c r="T35" s="358"/>
      <c r="U35" s="358"/>
      <c r="V35" s="358"/>
      <c r="W35" s="358"/>
    </row>
    <row r="36" spans="1:23" ht="15.75" thickBot="1" x14ac:dyDescent="0.3">
      <c r="A36" s="393"/>
      <c r="B36" s="394"/>
      <c r="C36" s="395" t="s">
        <v>605</v>
      </c>
      <c r="D36" s="556">
        <f>SUM(D25:D35)</f>
        <v>0</v>
      </c>
      <c r="E36" s="556">
        <f>SUM(E25:E35)</f>
        <v>0</v>
      </c>
      <c r="F36" s="557">
        <f>SUM(F25:F35)</f>
        <v>0</v>
      </c>
      <c r="G36" s="396"/>
      <c r="H36" s="391"/>
      <c r="I36" s="391"/>
      <c r="J36" s="391"/>
      <c r="K36" s="391"/>
      <c r="L36" s="391"/>
      <c r="M36" s="358"/>
      <c r="N36" s="371" t="s">
        <v>415</v>
      </c>
      <c r="O36" s="418">
        <v>6.5400000000000009</v>
      </c>
      <c r="P36" s="358"/>
      <c r="Q36" s="358"/>
      <c r="R36" s="358"/>
      <c r="S36" s="358"/>
      <c r="T36" s="358"/>
      <c r="U36" s="358"/>
      <c r="V36" s="358"/>
      <c r="W36" s="358"/>
    </row>
    <row r="37" spans="1:23" ht="15.75" thickTop="1" x14ac:dyDescent="0.25">
      <c r="A37" s="386"/>
      <c r="B37" s="386"/>
      <c r="C37" s="386"/>
      <c r="D37" s="386"/>
      <c r="E37" s="386"/>
      <c r="F37" s="397"/>
      <c r="G37" s="398"/>
      <c r="H37" s="391"/>
      <c r="I37" s="391"/>
      <c r="J37" s="391"/>
      <c r="K37" s="391"/>
      <c r="L37" s="391"/>
      <c r="M37" s="358"/>
      <c r="N37" s="371" t="s">
        <v>416</v>
      </c>
      <c r="O37" s="369">
        <v>7.52</v>
      </c>
      <c r="P37" s="358"/>
      <c r="Q37" s="358"/>
      <c r="R37" s="358"/>
      <c r="S37" s="358"/>
      <c r="T37" s="358"/>
      <c r="U37" s="358"/>
      <c r="V37" s="358"/>
      <c r="W37" s="358"/>
    </row>
    <row r="38" spans="1:23" x14ac:dyDescent="0.25">
      <c r="A38" s="357"/>
      <c r="B38" s="357"/>
      <c r="C38" s="357"/>
      <c r="D38" s="357"/>
      <c r="E38" s="239" t="s">
        <v>152</v>
      </c>
      <c r="F38" s="558">
        <f>F36+D20</f>
        <v>0</v>
      </c>
      <c r="G38" s="398"/>
      <c r="H38" s="391"/>
      <c r="I38" s="391"/>
      <c r="J38" s="391"/>
      <c r="K38" s="391"/>
      <c r="L38" s="391"/>
      <c r="M38" s="358"/>
      <c r="N38" s="371" t="s">
        <v>479</v>
      </c>
      <c r="O38" s="369" t="s">
        <v>414</v>
      </c>
      <c r="P38" s="358"/>
      <c r="Q38" s="358"/>
      <c r="R38" s="358"/>
      <c r="S38" s="358"/>
      <c r="T38" s="358"/>
      <c r="U38" s="358"/>
      <c r="V38" s="358"/>
      <c r="W38" s="358"/>
    </row>
    <row r="39" spans="1:23" x14ac:dyDescent="0.25">
      <c r="A39" s="357"/>
      <c r="B39" s="357"/>
      <c r="C39" s="357"/>
      <c r="D39" s="357"/>
      <c r="E39" s="357"/>
      <c r="F39" s="399"/>
      <c r="G39" s="398"/>
      <c r="H39" s="391"/>
      <c r="I39" s="391"/>
      <c r="J39" s="391"/>
      <c r="K39" s="391"/>
      <c r="L39" s="391"/>
      <c r="M39" s="358"/>
      <c r="N39" s="376" t="s">
        <v>417</v>
      </c>
      <c r="O39" s="419">
        <v>6.5400000000000009</v>
      </c>
      <c r="P39" s="358"/>
      <c r="Q39" s="358"/>
      <c r="R39" s="358"/>
      <c r="S39" s="358"/>
      <c r="T39" s="358"/>
      <c r="U39" s="358"/>
      <c r="V39" s="358"/>
      <c r="W39" s="358"/>
    </row>
    <row r="40" spans="1:23" x14ac:dyDescent="0.25">
      <c r="A40" s="357"/>
      <c r="B40" s="357"/>
      <c r="C40" s="357"/>
      <c r="D40" s="357"/>
      <c r="E40" s="400" t="s">
        <v>153</v>
      </c>
      <c r="F40" s="559">
        <f>F8-F38</f>
        <v>0</v>
      </c>
      <c r="G40" s="398"/>
      <c r="H40" s="391"/>
      <c r="I40" s="391"/>
      <c r="J40" s="391"/>
      <c r="K40" s="391"/>
      <c r="L40" s="391"/>
      <c r="M40" s="358"/>
      <c r="N40" s="376" t="s">
        <v>418</v>
      </c>
      <c r="O40" s="419">
        <v>7.5200000000000005</v>
      </c>
      <c r="P40" s="358"/>
      <c r="Q40" s="358"/>
      <c r="R40" s="358"/>
      <c r="S40" s="358"/>
      <c r="T40" s="358"/>
      <c r="U40" s="358"/>
      <c r="V40" s="358"/>
      <c r="W40" s="358"/>
    </row>
    <row r="41" spans="1:23" ht="15.75" thickBot="1" x14ac:dyDescent="0.3">
      <c r="A41" s="357"/>
      <c r="B41" s="357"/>
      <c r="C41" s="357"/>
      <c r="D41" s="357"/>
      <c r="E41" s="357"/>
      <c r="F41" s="357"/>
      <c r="G41" s="398"/>
      <c r="H41" s="391"/>
      <c r="I41" s="391"/>
      <c r="J41" s="391"/>
      <c r="K41" s="391"/>
      <c r="L41" s="391"/>
      <c r="M41" s="358"/>
      <c r="N41" s="376" t="s">
        <v>545</v>
      </c>
      <c r="O41" s="419" t="s">
        <v>414</v>
      </c>
      <c r="P41" s="358"/>
      <c r="Q41" s="358"/>
      <c r="R41" s="358"/>
      <c r="S41" s="358"/>
      <c r="T41" s="358"/>
      <c r="U41" s="358"/>
      <c r="V41" s="358"/>
      <c r="W41" s="358"/>
    </row>
    <row r="42" spans="1:23" ht="15.75" thickTop="1" x14ac:dyDescent="0.25">
      <c r="A42" s="357"/>
      <c r="B42" s="357"/>
      <c r="C42" s="401"/>
      <c r="D42" s="402" t="s">
        <v>376</v>
      </c>
      <c r="E42" s="403"/>
      <c r="F42" s="403"/>
      <c r="G42" s="404"/>
      <c r="H42" s="391"/>
      <c r="I42" s="596" t="s">
        <v>607</v>
      </c>
      <c r="J42" s="596"/>
      <c r="K42" s="596"/>
      <c r="L42" s="391"/>
      <c r="M42" s="358"/>
      <c r="N42" s="377" t="s">
        <v>601</v>
      </c>
      <c r="O42" s="369">
        <v>0</v>
      </c>
      <c r="P42" s="358"/>
      <c r="Q42" s="358"/>
      <c r="R42" s="358"/>
      <c r="S42" s="358"/>
      <c r="T42" s="358"/>
      <c r="U42" s="358"/>
      <c r="V42" s="358"/>
      <c r="W42" s="358"/>
    </row>
    <row r="43" spans="1:23" ht="15" customHeight="1" x14ac:dyDescent="0.25">
      <c r="A43" s="357"/>
      <c r="B43" s="357"/>
      <c r="C43" s="405" t="s">
        <v>377</v>
      </c>
      <c r="D43" s="406"/>
      <c r="E43" s="406"/>
      <c r="F43" s="406"/>
      <c r="G43" s="407"/>
      <c r="H43" s="391"/>
      <c r="I43" s="274" t="s">
        <v>608</v>
      </c>
      <c r="J43" s="274" t="s">
        <v>378</v>
      </c>
      <c r="K43" s="273" t="s">
        <v>609</v>
      </c>
      <c r="L43" s="391"/>
      <c r="M43" s="358"/>
      <c r="N43" s="371" t="s">
        <v>427</v>
      </c>
      <c r="O43" s="369">
        <v>4.3599999999999994</v>
      </c>
      <c r="P43" s="358"/>
      <c r="Q43" s="358"/>
      <c r="R43" s="358"/>
      <c r="S43" s="358"/>
      <c r="T43" s="358"/>
      <c r="U43" s="358"/>
      <c r="V43" s="358"/>
      <c r="W43" s="358"/>
    </row>
    <row r="44" spans="1:23" x14ac:dyDescent="0.25">
      <c r="A44" s="357"/>
      <c r="B44" s="357"/>
      <c r="C44" s="408"/>
      <c r="D44" s="409"/>
      <c r="E44" s="410" t="s">
        <v>51</v>
      </c>
      <c r="F44" s="410" t="s">
        <v>378</v>
      </c>
      <c r="G44" s="411" t="s">
        <v>379</v>
      </c>
      <c r="H44" s="412" t="s">
        <v>625</v>
      </c>
      <c r="I44" s="413">
        <v>0.25</v>
      </c>
      <c r="J44" s="414">
        <v>4</v>
      </c>
      <c r="K44" s="413">
        <f>I44*J44</f>
        <v>1</v>
      </c>
      <c r="L44" s="391"/>
      <c r="M44" s="358"/>
      <c r="N44" s="371" t="s">
        <v>428</v>
      </c>
      <c r="O44" s="369">
        <v>4.8899999999999997</v>
      </c>
      <c r="P44" s="358"/>
      <c r="Q44" s="358"/>
      <c r="R44" s="358"/>
      <c r="S44" s="358"/>
      <c r="T44" s="358"/>
      <c r="U44" s="358"/>
      <c r="V44" s="358"/>
      <c r="W44" s="358"/>
    </row>
    <row r="45" spans="1:23" x14ac:dyDescent="0.25">
      <c r="A45" s="357"/>
      <c r="B45" s="357"/>
      <c r="C45" s="415" t="s">
        <v>380</v>
      </c>
      <c r="D45" s="210"/>
      <c r="E45" s="560" t="e">
        <f t="shared" ref="E45:E65" si="1">VLOOKUP(D45,N:O,2,FALSE)</f>
        <v>#N/A</v>
      </c>
      <c r="F45" s="211"/>
      <c r="G45" s="561" t="e">
        <f t="shared" ref="G45:G65" si="2">IF(E45="Calculate","Ind. Det.",E45*F45)</f>
        <v>#N/A</v>
      </c>
      <c r="I45" s="428"/>
      <c r="J45" s="429"/>
      <c r="K45" s="562">
        <f t="shared" ref="K45" si="3">I45*J45</f>
        <v>0</v>
      </c>
      <c r="L45" s="391"/>
      <c r="M45" s="358"/>
      <c r="N45" s="371" t="s">
        <v>429</v>
      </c>
      <c r="O45" s="369">
        <v>5.63</v>
      </c>
      <c r="P45" s="358"/>
      <c r="Q45" s="358"/>
      <c r="R45" s="358"/>
      <c r="S45" s="358"/>
      <c r="T45" s="358"/>
      <c r="U45" s="358"/>
      <c r="V45" s="358"/>
      <c r="W45" s="358"/>
    </row>
    <row r="46" spans="1:23" x14ac:dyDescent="0.25">
      <c r="A46" s="357"/>
      <c r="B46" s="357"/>
      <c r="C46" s="415" t="s">
        <v>381</v>
      </c>
      <c r="D46" s="210"/>
      <c r="E46" s="560" t="e">
        <f t="shared" si="1"/>
        <v>#N/A</v>
      </c>
      <c r="F46" s="211"/>
      <c r="G46" s="561" t="e">
        <f t="shared" si="2"/>
        <v>#N/A</v>
      </c>
      <c r="H46" s="416"/>
      <c r="I46" s="428"/>
      <c r="J46" s="429"/>
      <c r="K46" s="562">
        <f t="shared" ref="K46:K52" si="4">I46*J46</f>
        <v>0</v>
      </c>
      <c r="L46" s="416"/>
      <c r="M46" s="358"/>
      <c r="N46" s="371" t="s">
        <v>430</v>
      </c>
      <c r="O46" s="369">
        <v>6.86</v>
      </c>
      <c r="P46" s="358"/>
      <c r="Q46" s="358"/>
      <c r="R46" s="358"/>
      <c r="S46" s="358"/>
      <c r="T46" s="358"/>
      <c r="U46" s="358"/>
      <c r="V46" s="358"/>
      <c r="W46" s="358"/>
    </row>
    <row r="47" spans="1:23" ht="17.25" customHeight="1" x14ac:dyDescent="0.25">
      <c r="A47" s="357"/>
      <c r="B47" s="357"/>
      <c r="C47" s="415" t="s">
        <v>567</v>
      </c>
      <c r="D47" s="210"/>
      <c r="E47" s="560" t="e">
        <f t="shared" si="1"/>
        <v>#N/A</v>
      </c>
      <c r="F47" s="211"/>
      <c r="G47" s="561" t="e">
        <f t="shared" si="2"/>
        <v>#N/A</v>
      </c>
      <c r="H47" s="358"/>
      <c r="I47" s="428"/>
      <c r="J47" s="429"/>
      <c r="K47" s="562">
        <f t="shared" si="4"/>
        <v>0</v>
      </c>
      <c r="L47" s="358"/>
      <c r="M47" s="358"/>
      <c r="N47" s="371" t="s">
        <v>431</v>
      </c>
      <c r="O47" s="369">
        <v>8.61</v>
      </c>
      <c r="P47" s="358"/>
      <c r="Q47" s="358"/>
      <c r="R47" s="358"/>
      <c r="S47" s="358"/>
      <c r="T47" s="358"/>
      <c r="U47" s="358"/>
      <c r="V47" s="358"/>
      <c r="W47" s="358"/>
    </row>
    <row r="48" spans="1:23" x14ac:dyDescent="0.25">
      <c r="A48" s="357"/>
      <c r="B48" s="357"/>
      <c r="C48" s="415" t="s">
        <v>575</v>
      </c>
      <c r="D48" s="210"/>
      <c r="E48" s="560" t="e">
        <f t="shared" si="1"/>
        <v>#N/A</v>
      </c>
      <c r="F48" s="211"/>
      <c r="G48" s="561" t="e">
        <f t="shared" si="2"/>
        <v>#N/A</v>
      </c>
      <c r="H48" s="417"/>
      <c r="I48" s="428"/>
      <c r="J48" s="429"/>
      <c r="K48" s="562">
        <f t="shared" si="4"/>
        <v>0</v>
      </c>
      <c r="L48" s="358"/>
      <c r="M48" s="358"/>
      <c r="N48" s="371" t="s">
        <v>432</v>
      </c>
      <c r="O48" s="369" t="s">
        <v>414</v>
      </c>
      <c r="P48" s="358"/>
      <c r="Q48" s="358"/>
      <c r="R48" s="358"/>
      <c r="S48" s="358"/>
      <c r="T48" s="358"/>
      <c r="U48" s="358"/>
      <c r="V48" s="358"/>
      <c r="W48" s="358"/>
    </row>
    <row r="49" spans="1:23" ht="15.75" customHeight="1" x14ac:dyDescent="0.25">
      <c r="A49" s="357"/>
      <c r="B49" s="357"/>
      <c r="C49" s="415" t="s">
        <v>383</v>
      </c>
      <c r="D49" s="210"/>
      <c r="E49" s="560" t="e">
        <f t="shared" si="1"/>
        <v>#N/A</v>
      </c>
      <c r="F49" s="211"/>
      <c r="G49" s="561" t="e">
        <f t="shared" si="2"/>
        <v>#N/A</v>
      </c>
      <c r="H49" s="358"/>
      <c r="I49" s="428"/>
      <c r="J49" s="429"/>
      <c r="K49" s="562">
        <f t="shared" si="4"/>
        <v>0</v>
      </c>
      <c r="L49" s="358"/>
      <c r="M49" s="358"/>
      <c r="N49" s="371" t="s">
        <v>722</v>
      </c>
      <c r="O49" s="369" t="s">
        <v>414</v>
      </c>
      <c r="P49" s="358"/>
      <c r="Q49" s="358"/>
      <c r="R49" s="358"/>
      <c r="S49" s="358"/>
      <c r="T49" s="358"/>
      <c r="U49" s="358"/>
      <c r="V49" s="358"/>
      <c r="W49" s="358"/>
    </row>
    <row r="50" spans="1:23" x14ac:dyDescent="0.25">
      <c r="A50" s="357"/>
      <c r="B50" s="357"/>
      <c r="C50" s="415" t="s">
        <v>384</v>
      </c>
      <c r="D50" s="210"/>
      <c r="E50" s="560" t="e">
        <f t="shared" si="1"/>
        <v>#N/A</v>
      </c>
      <c r="F50" s="211"/>
      <c r="G50" s="561" t="e">
        <f t="shared" si="2"/>
        <v>#N/A</v>
      </c>
      <c r="H50" s="417"/>
      <c r="I50" s="428"/>
      <c r="J50" s="429"/>
      <c r="K50" s="562">
        <f t="shared" si="4"/>
        <v>0</v>
      </c>
      <c r="L50" s="358"/>
      <c r="M50" s="358"/>
      <c r="N50" s="376" t="s">
        <v>433</v>
      </c>
      <c r="O50" s="425">
        <v>4.09</v>
      </c>
      <c r="P50" s="358"/>
      <c r="Q50" s="358"/>
      <c r="R50" s="358"/>
      <c r="S50" s="358"/>
      <c r="T50" s="358"/>
      <c r="U50" s="358"/>
      <c r="V50" s="358"/>
      <c r="W50" s="358"/>
    </row>
    <row r="51" spans="1:23" x14ac:dyDescent="0.25">
      <c r="A51" s="357"/>
      <c r="B51" s="357"/>
      <c r="C51" s="415" t="s">
        <v>384</v>
      </c>
      <c r="D51" s="210"/>
      <c r="E51" s="560" t="e">
        <f t="shared" si="1"/>
        <v>#N/A</v>
      </c>
      <c r="F51" s="211"/>
      <c r="G51" s="561" t="e">
        <f t="shared" si="2"/>
        <v>#N/A</v>
      </c>
      <c r="H51" s="358"/>
      <c r="I51" s="428"/>
      <c r="J51" s="429"/>
      <c r="K51" s="562">
        <f t="shared" si="4"/>
        <v>0</v>
      </c>
      <c r="L51" s="358"/>
      <c r="M51" s="358"/>
      <c r="N51" s="376" t="s">
        <v>434</v>
      </c>
      <c r="O51" s="425">
        <v>4.7799999999999994</v>
      </c>
      <c r="P51" s="358"/>
      <c r="Q51" s="358"/>
      <c r="R51" s="358"/>
      <c r="S51" s="358"/>
      <c r="T51" s="358"/>
      <c r="U51" s="358"/>
      <c r="V51" s="358"/>
      <c r="W51" s="358"/>
    </row>
    <row r="52" spans="1:23" x14ac:dyDescent="0.25">
      <c r="A52" s="357"/>
      <c r="B52" s="357"/>
      <c r="C52" s="415" t="s">
        <v>384</v>
      </c>
      <c r="D52" s="210"/>
      <c r="E52" s="560" t="e">
        <f t="shared" si="1"/>
        <v>#N/A</v>
      </c>
      <c r="F52" s="211"/>
      <c r="G52" s="561" t="e">
        <f t="shared" si="2"/>
        <v>#N/A</v>
      </c>
      <c r="H52" s="358"/>
      <c r="I52" s="428"/>
      <c r="J52" s="429"/>
      <c r="K52" s="562">
        <f t="shared" si="4"/>
        <v>0</v>
      </c>
      <c r="M52" s="358"/>
      <c r="N52" s="376" t="s">
        <v>435</v>
      </c>
      <c r="O52" s="425">
        <v>5.42</v>
      </c>
      <c r="P52" s="358"/>
      <c r="Q52" s="358"/>
      <c r="R52" s="358"/>
      <c r="S52" s="358"/>
      <c r="T52" s="358"/>
      <c r="U52" s="358"/>
      <c r="V52" s="358"/>
      <c r="W52" s="358"/>
    </row>
    <row r="53" spans="1:23" x14ac:dyDescent="0.25">
      <c r="A53" s="357"/>
      <c r="B53" s="357"/>
      <c r="C53" s="415" t="s">
        <v>385</v>
      </c>
      <c r="D53" s="210"/>
      <c r="E53" s="560" t="e">
        <f t="shared" si="1"/>
        <v>#N/A</v>
      </c>
      <c r="F53" s="211"/>
      <c r="G53" s="561" t="e">
        <f t="shared" si="2"/>
        <v>#N/A</v>
      </c>
      <c r="H53" s="358"/>
      <c r="I53" s="428"/>
      <c r="J53" s="429"/>
      <c r="K53" s="562">
        <f t="shared" ref="K53:K65" si="5">I53*J53</f>
        <v>0</v>
      </c>
      <c r="M53" s="358"/>
      <c r="N53" s="376" t="s">
        <v>436</v>
      </c>
      <c r="O53" s="425">
        <v>6.8000000000000007</v>
      </c>
      <c r="P53" s="358"/>
      <c r="Q53" s="358"/>
      <c r="R53" s="358"/>
      <c r="S53" s="358"/>
      <c r="T53" s="358"/>
      <c r="U53" s="358"/>
      <c r="V53" s="358"/>
      <c r="W53" s="358"/>
    </row>
    <row r="54" spans="1:23" x14ac:dyDescent="0.25">
      <c r="A54" s="357"/>
      <c r="B54" s="357"/>
      <c r="C54" s="415" t="s">
        <v>386</v>
      </c>
      <c r="D54" s="210"/>
      <c r="E54" s="560" t="e">
        <f t="shared" si="1"/>
        <v>#N/A</v>
      </c>
      <c r="F54" s="211"/>
      <c r="G54" s="561" t="e">
        <f t="shared" si="2"/>
        <v>#N/A</v>
      </c>
      <c r="H54" s="358"/>
      <c r="I54" s="428"/>
      <c r="J54" s="429"/>
      <c r="K54" s="562">
        <f t="shared" si="5"/>
        <v>0</v>
      </c>
      <c r="M54" s="358"/>
      <c r="N54" s="376" t="s">
        <v>437</v>
      </c>
      <c r="O54" s="425">
        <v>8.61</v>
      </c>
      <c r="P54" s="358"/>
      <c r="Q54" s="358"/>
      <c r="R54" s="358"/>
      <c r="S54" s="358"/>
      <c r="T54" s="358"/>
      <c r="U54" s="358"/>
      <c r="V54" s="358"/>
      <c r="W54" s="358"/>
    </row>
    <row r="55" spans="1:23" x14ac:dyDescent="0.25">
      <c r="A55" s="357"/>
      <c r="B55" s="357"/>
      <c r="C55" s="415" t="s">
        <v>387</v>
      </c>
      <c r="D55" s="210"/>
      <c r="E55" s="560" t="e">
        <f t="shared" si="1"/>
        <v>#N/A</v>
      </c>
      <c r="F55" s="211"/>
      <c r="G55" s="561" t="e">
        <f t="shared" si="2"/>
        <v>#N/A</v>
      </c>
      <c r="H55" s="358"/>
      <c r="I55" s="428"/>
      <c r="J55" s="429"/>
      <c r="K55" s="562">
        <f t="shared" si="5"/>
        <v>0</v>
      </c>
      <c r="M55" s="358"/>
      <c r="N55" s="376" t="s">
        <v>438</v>
      </c>
      <c r="O55" s="369" t="s">
        <v>414</v>
      </c>
      <c r="P55" s="358"/>
      <c r="Q55" s="358"/>
      <c r="R55" s="358"/>
      <c r="S55" s="358"/>
      <c r="T55" s="358"/>
      <c r="U55" s="358"/>
      <c r="V55" s="358"/>
      <c r="W55" s="358"/>
    </row>
    <row r="56" spans="1:23" x14ac:dyDescent="0.25">
      <c r="A56" s="357"/>
      <c r="B56" s="357"/>
      <c r="C56" s="415" t="s">
        <v>387</v>
      </c>
      <c r="D56" s="210"/>
      <c r="E56" s="560" t="e">
        <f t="shared" si="1"/>
        <v>#N/A</v>
      </c>
      <c r="F56" s="211"/>
      <c r="G56" s="561" t="e">
        <f t="shared" si="2"/>
        <v>#N/A</v>
      </c>
      <c r="H56" s="358"/>
      <c r="I56" s="428"/>
      <c r="J56" s="429"/>
      <c r="K56" s="562">
        <f t="shared" si="5"/>
        <v>0</v>
      </c>
      <c r="M56" s="358"/>
      <c r="N56" s="376" t="s">
        <v>723</v>
      </c>
      <c r="O56" s="369" t="s">
        <v>414</v>
      </c>
      <c r="P56" s="358"/>
      <c r="Q56" s="358"/>
      <c r="R56" s="358"/>
      <c r="S56" s="358"/>
      <c r="T56" s="358"/>
      <c r="U56" s="358"/>
      <c r="V56" s="358"/>
      <c r="W56" s="358"/>
    </row>
    <row r="57" spans="1:23" x14ac:dyDescent="0.25">
      <c r="A57" s="357"/>
      <c r="B57" s="357"/>
      <c r="C57" s="415" t="s">
        <v>388</v>
      </c>
      <c r="D57" s="210"/>
      <c r="E57" s="560" t="e">
        <f t="shared" si="1"/>
        <v>#N/A</v>
      </c>
      <c r="F57" s="211"/>
      <c r="G57" s="561" t="e">
        <f t="shared" si="2"/>
        <v>#N/A</v>
      </c>
      <c r="H57" s="358"/>
      <c r="I57" s="428"/>
      <c r="J57" s="429"/>
      <c r="K57" s="562">
        <f t="shared" si="5"/>
        <v>0</v>
      </c>
      <c r="M57" s="358"/>
      <c r="N57" s="426" t="s">
        <v>601</v>
      </c>
      <c r="O57" s="369">
        <v>0</v>
      </c>
      <c r="P57" s="358"/>
      <c r="Q57" s="358"/>
      <c r="R57" s="358"/>
      <c r="S57" s="358"/>
      <c r="T57" s="358"/>
      <c r="U57" s="358"/>
      <c r="V57" s="358"/>
      <c r="W57" s="358"/>
    </row>
    <row r="58" spans="1:23" x14ac:dyDescent="0.25">
      <c r="A58" s="357"/>
      <c r="B58" s="357"/>
      <c r="C58" s="415" t="s">
        <v>389</v>
      </c>
      <c r="D58" s="210"/>
      <c r="E58" s="560" t="e">
        <f t="shared" si="1"/>
        <v>#N/A</v>
      </c>
      <c r="F58" s="211"/>
      <c r="G58" s="561" t="e">
        <f t="shared" si="2"/>
        <v>#N/A</v>
      </c>
      <c r="H58" s="358"/>
      <c r="I58" s="428"/>
      <c r="J58" s="429"/>
      <c r="K58" s="562">
        <f t="shared" si="5"/>
        <v>0</v>
      </c>
      <c r="M58" s="358"/>
      <c r="N58" s="368" t="s">
        <v>439</v>
      </c>
      <c r="O58" s="369">
        <v>4.8899999999999997</v>
      </c>
      <c r="P58" s="358"/>
      <c r="Q58" s="358"/>
      <c r="R58" s="358"/>
      <c r="S58" s="358"/>
      <c r="T58" s="358"/>
      <c r="U58" s="358"/>
      <c r="V58" s="358"/>
      <c r="W58" s="358"/>
    </row>
    <row r="59" spans="1:23" x14ac:dyDescent="0.25">
      <c r="A59" s="357"/>
      <c r="B59" s="357"/>
      <c r="C59" s="415" t="s">
        <v>390</v>
      </c>
      <c r="D59" s="210"/>
      <c r="E59" s="560" t="e">
        <f t="shared" si="1"/>
        <v>#N/A</v>
      </c>
      <c r="F59" s="211"/>
      <c r="G59" s="561" t="e">
        <f t="shared" si="2"/>
        <v>#N/A</v>
      </c>
      <c r="H59" s="358"/>
      <c r="I59" s="428"/>
      <c r="J59" s="429"/>
      <c r="K59" s="562">
        <f t="shared" si="5"/>
        <v>0</v>
      </c>
      <c r="M59" s="358"/>
      <c r="N59" s="368" t="s">
        <v>440</v>
      </c>
      <c r="O59" s="369">
        <v>6.91</v>
      </c>
      <c r="P59" s="358"/>
      <c r="Q59" s="358"/>
      <c r="R59" s="358"/>
      <c r="S59" s="358"/>
      <c r="T59" s="358"/>
      <c r="U59" s="358"/>
      <c r="V59" s="358"/>
      <c r="W59" s="358"/>
    </row>
    <row r="60" spans="1:23" x14ac:dyDescent="0.25">
      <c r="A60" s="357"/>
      <c r="B60" s="357"/>
      <c r="C60" s="415" t="s">
        <v>391</v>
      </c>
      <c r="D60" s="210"/>
      <c r="E60" s="560" t="e">
        <f t="shared" si="1"/>
        <v>#N/A</v>
      </c>
      <c r="F60" s="211"/>
      <c r="G60" s="561" t="e">
        <f t="shared" si="2"/>
        <v>#N/A</v>
      </c>
      <c r="H60" s="358"/>
      <c r="I60" s="428"/>
      <c r="J60" s="429"/>
      <c r="K60" s="562">
        <f t="shared" si="5"/>
        <v>0</v>
      </c>
      <c r="M60" s="358"/>
      <c r="N60" s="368" t="s">
        <v>441</v>
      </c>
      <c r="O60" s="369" t="s">
        <v>414</v>
      </c>
      <c r="P60" s="358"/>
      <c r="Q60" s="358"/>
      <c r="R60" s="358"/>
      <c r="S60" s="358"/>
      <c r="T60" s="358"/>
      <c r="U60" s="358"/>
      <c r="V60" s="358"/>
      <c r="W60" s="358"/>
    </row>
    <row r="61" spans="1:23" x14ac:dyDescent="0.25">
      <c r="A61" s="357"/>
      <c r="B61" s="357"/>
      <c r="C61" s="415" t="s">
        <v>392</v>
      </c>
      <c r="D61" s="210"/>
      <c r="E61" s="560" t="e">
        <f t="shared" si="1"/>
        <v>#N/A</v>
      </c>
      <c r="F61" s="211"/>
      <c r="G61" s="561" t="e">
        <f t="shared" si="2"/>
        <v>#N/A</v>
      </c>
      <c r="H61" s="358"/>
      <c r="I61" s="428"/>
      <c r="J61" s="429"/>
      <c r="K61" s="562">
        <f t="shared" si="5"/>
        <v>0</v>
      </c>
      <c r="M61" s="358"/>
      <c r="N61" s="368" t="s">
        <v>724</v>
      </c>
      <c r="O61" s="369" t="s">
        <v>414</v>
      </c>
      <c r="P61" s="358"/>
      <c r="Q61" s="358"/>
      <c r="R61" s="358"/>
      <c r="S61" s="358"/>
      <c r="T61" s="358"/>
      <c r="U61" s="358"/>
      <c r="V61" s="358"/>
      <c r="W61" s="358"/>
    </row>
    <row r="62" spans="1:23" x14ac:dyDescent="0.25">
      <c r="A62" s="357"/>
      <c r="B62" s="357"/>
      <c r="C62" s="415" t="s">
        <v>392</v>
      </c>
      <c r="D62" s="210"/>
      <c r="E62" s="560" t="e">
        <f t="shared" si="1"/>
        <v>#N/A</v>
      </c>
      <c r="F62" s="211"/>
      <c r="G62" s="561" t="e">
        <f t="shared" si="2"/>
        <v>#N/A</v>
      </c>
      <c r="H62" s="358"/>
      <c r="I62" s="428"/>
      <c r="J62" s="429"/>
      <c r="K62" s="562">
        <f t="shared" si="5"/>
        <v>0</v>
      </c>
      <c r="M62" s="358"/>
      <c r="N62" s="376" t="s">
        <v>442</v>
      </c>
      <c r="O62" s="374">
        <v>5.0500000000000007</v>
      </c>
      <c r="P62" s="358"/>
      <c r="Q62" s="358"/>
      <c r="R62" s="358"/>
      <c r="S62" s="358"/>
      <c r="T62" s="358"/>
      <c r="U62" s="358"/>
      <c r="V62" s="358"/>
      <c r="W62" s="358"/>
    </row>
    <row r="63" spans="1:23" x14ac:dyDescent="0.25">
      <c r="A63" s="357"/>
      <c r="B63" s="357"/>
      <c r="C63" s="415" t="s">
        <v>392</v>
      </c>
      <c r="D63" s="210"/>
      <c r="E63" s="560" t="e">
        <f t="shared" si="1"/>
        <v>#N/A</v>
      </c>
      <c r="F63" s="211"/>
      <c r="G63" s="561" t="e">
        <f t="shared" si="2"/>
        <v>#N/A</v>
      </c>
      <c r="H63" s="358"/>
      <c r="I63" s="428"/>
      <c r="J63" s="429"/>
      <c r="K63" s="562">
        <f t="shared" si="5"/>
        <v>0</v>
      </c>
      <c r="M63" s="358"/>
      <c r="N63" s="376" t="s">
        <v>443</v>
      </c>
      <c r="O63" s="374">
        <v>5.9499999999999993</v>
      </c>
      <c r="P63" s="358"/>
      <c r="Q63" s="358"/>
      <c r="R63" s="358"/>
      <c r="S63" s="358"/>
      <c r="T63" s="358"/>
      <c r="U63" s="358"/>
      <c r="V63" s="358"/>
      <c r="W63" s="358"/>
    </row>
    <row r="64" spans="1:23" x14ac:dyDescent="0.25">
      <c r="A64" s="357"/>
      <c r="B64" s="357"/>
      <c r="C64" s="415" t="s">
        <v>393</v>
      </c>
      <c r="D64" s="210"/>
      <c r="E64" s="560" t="e">
        <f t="shared" si="1"/>
        <v>#N/A</v>
      </c>
      <c r="F64" s="211"/>
      <c r="G64" s="561" t="e">
        <f t="shared" si="2"/>
        <v>#N/A</v>
      </c>
      <c r="H64" s="358"/>
      <c r="I64" s="428"/>
      <c r="J64" s="429"/>
      <c r="K64" s="562">
        <f t="shared" si="5"/>
        <v>0</v>
      </c>
      <c r="M64" s="358"/>
      <c r="N64" s="376" t="s">
        <v>444</v>
      </c>
      <c r="O64" s="374" t="s">
        <v>414</v>
      </c>
      <c r="P64" s="358"/>
      <c r="Q64" s="358"/>
      <c r="R64" s="358"/>
      <c r="S64" s="358"/>
      <c r="T64" s="358"/>
      <c r="U64" s="358"/>
      <c r="V64" s="358"/>
      <c r="W64" s="358"/>
    </row>
    <row r="65" spans="1:23" x14ac:dyDescent="0.25">
      <c r="A65" s="357"/>
      <c r="B65" s="357"/>
      <c r="C65" s="415" t="s">
        <v>393</v>
      </c>
      <c r="D65" s="210"/>
      <c r="E65" s="560" t="e">
        <f t="shared" si="1"/>
        <v>#N/A</v>
      </c>
      <c r="F65" s="211"/>
      <c r="G65" s="561" t="e">
        <f t="shared" si="2"/>
        <v>#N/A</v>
      </c>
      <c r="H65" s="358"/>
      <c r="I65" s="428"/>
      <c r="J65" s="429"/>
      <c r="K65" s="562">
        <f t="shared" si="5"/>
        <v>0</v>
      </c>
      <c r="M65" s="358"/>
      <c r="N65" s="376" t="s">
        <v>725</v>
      </c>
      <c r="O65" s="374" t="s">
        <v>414</v>
      </c>
      <c r="P65" s="358"/>
      <c r="Q65" s="358"/>
      <c r="R65" s="358"/>
      <c r="S65" s="358"/>
      <c r="T65" s="358"/>
      <c r="U65" s="358"/>
      <c r="V65" s="358"/>
      <c r="W65" s="358"/>
    </row>
    <row r="66" spans="1:23" ht="15.75" thickBot="1" x14ac:dyDescent="0.3">
      <c r="A66" s="357"/>
      <c r="B66" s="357"/>
      <c r="C66" s="420"/>
      <c r="D66" s="421" t="s">
        <v>394</v>
      </c>
      <c r="E66" s="422"/>
      <c r="F66" s="422"/>
      <c r="G66" s="423">
        <f>SUMIF(G45:G65,"&lt;&gt;#N/A")</f>
        <v>0</v>
      </c>
      <c r="H66" s="358"/>
      <c r="I66" s="357"/>
      <c r="J66" s="399" t="s">
        <v>610</v>
      </c>
      <c r="K66" s="563">
        <f>SUM(K45:K65)</f>
        <v>0</v>
      </c>
      <c r="M66" s="358"/>
      <c r="N66" s="377" t="s">
        <v>601</v>
      </c>
      <c r="O66" s="369">
        <v>0</v>
      </c>
      <c r="P66" s="358"/>
      <c r="Q66" s="358"/>
      <c r="R66" s="358"/>
      <c r="S66" s="358"/>
      <c r="T66" s="358"/>
      <c r="U66" s="358"/>
      <c r="V66" s="358"/>
      <c r="W66" s="358"/>
    </row>
    <row r="67" spans="1:23" ht="15.75" thickTop="1" x14ac:dyDescent="0.25">
      <c r="A67" s="357"/>
      <c r="B67" s="357"/>
      <c r="C67" s="357"/>
      <c r="D67" s="357"/>
      <c r="E67" s="357"/>
      <c r="F67" s="357"/>
      <c r="G67" s="357"/>
      <c r="H67" s="358"/>
      <c r="M67" s="358"/>
      <c r="N67" s="377" t="s">
        <v>508</v>
      </c>
      <c r="O67" s="369">
        <v>48.79</v>
      </c>
      <c r="P67" s="358"/>
      <c r="Q67" s="358"/>
      <c r="R67" s="358"/>
      <c r="S67" s="358"/>
      <c r="T67" s="358"/>
      <c r="U67" s="358"/>
      <c r="V67" s="358"/>
      <c r="W67" s="358"/>
    </row>
    <row r="68" spans="1:23" x14ac:dyDescent="0.25">
      <c r="A68" s="357"/>
      <c r="B68" s="357"/>
      <c r="C68" s="357"/>
      <c r="D68" s="357"/>
      <c r="E68" s="357"/>
      <c r="F68" s="399" t="s">
        <v>580</v>
      </c>
      <c r="G68" s="564">
        <f>K66</f>
        <v>0</v>
      </c>
      <c r="H68" s="358"/>
      <c r="M68" s="358"/>
      <c r="N68" s="377" t="s">
        <v>509</v>
      </c>
      <c r="O68" s="369">
        <v>75.89</v>
      </c>
      <c r="P68" s="358"/>
      <c r="Q68" s="358"/>
      <c r="R68" s="358"/>
      <c r="S68" s="358"/>
      <c r="T68" s="358"/>
      <c r="U68" s="358"/>
      <c r="V68" s="358"/>
      <c r="W68" s="358"/>
    </row>
    <row r="69" spans="1:23" ht="15.75" thickBot="1" x14ac:dyDescent="0.3">
      <c r="A69" s="357"/>
      <c r="B69" s="357"/>
      <c r="C69" s="357"/>
      <c r="D69" s="357"/>
      <c r="E69" s="357"/>
      <c r="F69" s="424" t="s">
        <v>579</v>
      </c>
      <c r="G69" s="565">
        <f>SUM(G66:G68)</f>
        <v>0</v>
      </c>
      <c r="H69" s="358"/>
      <c r="M69" s="358"/>
      <c r="N69" s="371" t="s">
        <v>480</v>
      </c>
      <c r="O69" s="369">
        <v>24.400000000000002</v>
      </c>
      <c r="P69" s="358"/>
      <c r="Q69" s="358"/>
      <c r="R69" s="358"/>
      <c r="S69" s="358"/>
      <c r="T69" s="358"/>
      <c r="U69" s="358"/>
      <c r="V69" s="358"/>
      <c r="W69" s="358"/>
    </row>
    <row r="70" spans="1:23" ht="15.75" thickTop="1" x14ac:dyDescent="0.25">
      <c r="A70" s="357"/>
      <c r="B70" s="357"/>
      <c r="C70" s="357"/>
      <c r="D70" s="357"/>
      <c r="E70" s="357"/>
      <c r="F70" s="357"/>
      <c r="G70" s="357"/>
      <c r="H70" s="358"/>
      <c r="M70" s="358"/>
      <c r="N70" s="371" t="s">
        <v>481</v>
      </c>
      <c r="O70" s="369" t="s">
        <v>414</v>
      </c>
      <c r="P70" s="358"/>
      <c r="Q70" s="358"/>
      <c r="R70" s="358"/>
      <c r="S70" s="358"/>
      <c r="T70" s="358"/>
      <c r="U70" s="358"/>
      <c r="V70" s="358"/>
      <c r="W70" s="358"/>
    </row>
    <row r="71" spans="1:23" x14ac:dyDescent="0.25">
      <c r="A71" s="357"/>
      <c r="B71" s="357"/>
      <c r="C71" s="357"/>
      <c r="H71" s="358"/>
      <c r="M71" s="358"/>
      <c r="N71" s="371" t="s">
        <v>482</v>
      </c>
      <c r="O71" s="369">
        <v>37.950000000000003</v>
      </c>
      <c r="P71" s="358"/>
      <c r="Q71" s="358"/>
      <c r="R71" s="358"/>
      <c r="S71" s="358"/>
      <c r="T71" s="358"/>
      <c r="U71" s="358"/>
      <c r="V71" s="358"/>
      <c r="W71" s="358"/>
    </row>
    <row r="72" spans="1:23" x14ac:dyDescent="0.25">
      <c r="A72" s="357"/>
      <c r="B72" s="357"/>
      <c r="C72" s="357"/>
      <c r="H72" s="358"/>
      <c r="M72" s="358"/>
      <c r="N72" s="371" t="s">
        <v>483</v>
      </c>
      <c r="O72" s="369" t="s">
        <v>414</v>
      </c>
      <c r="P72" s="358"/>
      <c r="Q72" s="358"/>
      <c r="R72" s="358"/>
      <c r="S72" s="358"/>
      <c r="T72" s="358"/>
      <c r="U72" s="358"/>
      <c r="V72" s="358"/>
      <c r="W72" s="358"/>
    </row>
    <row r="73" spans="1:23" x14ac:dyDescent="0.25">
      <c r="A73" s="357"/>
      <c r="B73" s="357"/>
      <c r="C73" s="357"/>
      <c r="D73" s="590" t="s">
        <v>568</v>
      </c>
      <c r="E73" s="591"/>
      <c r="F73" s="591"/>
      <c r="G73" s="566">
        <f>E36</f>
        <v>0</v>
      </c>
      <c r="H73" s="358"/>
      <c r="M73" s="358"/>
      <c r="N73" s="371" t="s">
        <v>484</v>
      </c>
      <c r="O73" s="369">
        <v>24.400000000000002</v>
      </c>
      <c r="P73" s="358"/>
      <c r="Q73" s="358"/>
      <c r="R73" s="358"/>
      <c r="S73" s="358"/>
      <c r="T73" s="358"/>
      <c r="U73" s="358"/>
      <c r="V73" s="358"/>
      <c r="W73" s="358"/>
    </row>
    <row r="74" spans="1:23" x14ac:dyDescent="0.25">
      <c r="A74" s="357"/>
      <c r="B74" s="357"/>
      <c r="C74" s="357"/>
      <c r="D74" s="590" t="s">
        <v>569</v>
      </c>
      <c r="E74" s="590"/>
      <c r="F74" s="590"/>
      <c r="G74" s="567">
        <f>IFERROR(G73/F38,0)</f>
        <v>0</v>
      </c>
      <c r="H74" s="358"/>
      <c r="M74" s="358"/>
      <c r="N74" s="371" t="s">
        <v>485</v>
      </c>
      <c r="O74" s="369" t="s">
        <v>414</v>
      </c>
      <c r="P74" s="358"/>
      <c r="Q74" s="358"/>
      <c r="R74" s="358"/>
      <c r="S74" s="358"/>
      <c r="T74" s="358"/>
      <c r="U74" s="358"/>
      <c r="V74" s="358"/>
      <c r="W74" s="358"/>
    </row>
    <row r="75" spans="1:23" x14ac:dyDescent="0.25">
      <c r="A75" s="357"/>
      <c r="B75" s="357"/>
      <c r="C75" s="357"/>
      <c r="D75" s="357"/>
      <c r="E75" s="357"/>
      <c r="F75" s="357"/>
      <c r="G75" s="357"/>
      <c r="H75" s="358"/>
      <c r="M75" s="358"/>
      <c r="N75" s="371" t="s">
        <v>486</v>
      </c>
      <c r="O75" s="369">
        <v>37.950000000000003</v>
      </c>
      <c r="P75" s="358"/>
      <c r="Q75" s="358"/>
      <c r="R75" s="358"/>
      <c r="S75" s="358"/>
      <c r="T75" s="358"/>
      <c r="U75" s="358"/>
      <c r="V75" s="358"/>
      <c r="W75" s="358"/>
    </row>
    <row r="76" spans="1:23" x14ac:dyDescent="0.25">
      <c r="A76" s="357"/>
      <c r="B76" s="357"/>
      <c r="C76" s="357"/>
      <c r="D76" s="357"/>
      <c r="E76" s="357"/>
      <c r="F76" s="357"/>
      <c r="G76" s="357"/>
      <c r="H76" s="358"/>
      <c r="J76" s="358"/>
      <c r="M76" s="358"/>
      <c r="N76" s="371" t="s">
        <v>487</v>
      </c>
      <c r="O76" s="369" t="s">
        <v>414</v>
      </c>
      <c r="P76" s="358"/>
      <c r="Q76" s="358"/>
      <c r="R76" s="358"/>
      <c r="S76" s="358"/>
      <c r="T76" s="358"/>
      <c r="U76" s="358"/>
      <c r="V76" s="358"/>
      <c r="W76" s="358"/>
    </row>
    <row r="77" spans="1:23" x14ac:dyDescent="0.25">
      <c r="A77" s="357"/>
      <c r="B77" s="357"/>
      <c r="C77" s="357"/>
      <c r="D77" s="357"/>
      <c r="E77" s="357"/>
      <c r="F77" s="357"/>
      <c r="G77" s="357"/>
      <c r="H77" s="358"/>
      <c r="J77" s="358"/>
      <c r="M77" s="358"/>
      <c r="N77" s="371" t="s">
        <v>506</v>
      </c>
      <c r="O77" s="369" t="s">
        <v>414</v>
      </c>
      <c r="P77" s="358"/>
      <c r="Q77" s="358"/>
      <c r="R77" s="358"/>
      <c r="S77" s="358"/>
      <c r="T77" s="358"/>
      <c r="U77" s="358"/>
      <c r="V77" s="358"/>
      <c r="W77" s="358"/>
    </row>
    <row r="78" spans="1:23" x14ac:dyDescent="0.25">
      <c r="A78" s="357"/>
      <c r="B78" s="357"/>
      <c r="C78" s="357"/>
      <c r="D78" s="357"/>
      <c r="H78" s="358"/>
      <c r="I78" s="358"/>
      <c r="J78" s="358"/>
      <c r="K78" s="358"/>
      <c r="L78" s="358"/>
      <c r="M78" s="358"/>
      <c r="N78" s="371" t="s">
        <v>507</v>
      </c>
      <c r="O78" s="369" t="s">
        <v>414</v>
      </c>
      <c r="P78" s="358"/>
      <c r="Q78" s="358"/>
      <c r="R78" s="358"/>
      <c r="S78" s="358"/>
      <c r="T78" s="358"/>
      <c r="U78" s="358"/>
      <c r="V78" s="358"/>
      <c r="W78" s="358"/>
    </row>
    <row r="79" spans="1:23" x14ac:dyDescent="0.25">
      <c r="A79" s="358"/>
      <c r="B79" s="358"/>
      <c r="C79" s="358"/>
      <c r="D79" s="358"/>
      <c r="H79" s="358"/>
      <c r="I79" s="358"/>
      <c r="J79" s="358"/>
      <c r="K79" s="358"/>
      <c r="L79" s="358"/>
      <c r="M79" s="358"/>
      <c r="N79" s="371" t="s">
        <v>726</v>
      </c>
      <c r="O79" s="369" t="s">
        <v>414</v>
      </c>
      <c r="P79" s="358"/>
      <c r="Q79" s="358"/>
      <c r="R79" s="358"/>
      <c r="S79" s="358"/>
      <c r="T79" s="358"/>
      <c r="U79" s="358"/>
      <c r="V79" s="358"/>
      <c r="W79" s="358"/>
    </row>
    <row r="80" spans="1:23" x14ac:dyDescent="0.25">
      <c r="A80" s="358"/>
      <c r="B80" s="358"/>
      <c r="C80" s="358"/>
      <c r="D80" s="358"/>
      <c r="H80" s="358"/>
      <c r="I80" s="358"/>
      <c r="J80" s="358"/>
      <c r="K80" s="358"/>
      <c r="L80" s="358"/>
      <c r="M80" s="358"/>
      <c r="N80" s="376" t="s">
        <v>448</v>
      </c>
      <c r="O80" s="374">
        <v>48.79</v>
      </c>
      <c r="P80" s="358"/>
      <c r="Q80" s="358"/>
      <c r="R80" s="358"/>
      <c r="S80" s="358"/>
      <c r="T80" s="358"/>
      <c r="U80" s="358"/>
      <c r="V80" s="358"/>
      <c r="W80" s="358"/>
    </row>
    <row r="81" spans="1:23" x14ac:dyDescent="0.25">
      <c r="A81" s="358"/>
      <c r="B81" s="358"/>
      <c r="C81" s="358"/>
      <c r="D81" s="358"/>
      <c r="H81" s="358"/>
      <c r="I81" s="358"/>
      <c r="J81" s="358"/>
      <c r="K81" s="358"/>
      <c r="L81" s="358"/>
      <c r="M81" s="358"/>
      <c r="N81" s="376" t="s">
        <v>449</v>
      </c>
      <c r="O81" s="374">
        <v>75.89</v>
      </c>
      <c r="P81" s="358"/>
      <c r="Q81" s="358"/>
      <c r="R81" s="358"/>
      <c r="S81" s="358"/>
      <c r="T81" s="358"/>
      <c r="U81" s="358"/>
      <c r="V81" s="358"/>
      <c r="W81" s="358"/>
    </row>
    <row r="82" spans="1:23" x14ac:dyDescent="0.25">
      <c r="A82" s="358"/>
      <c r="B82" s="358"/>
      <c r="C82" s="358"/>
      <c r="D82" s="358"/>
      <c r="H82" s="358"/>
      <c r="I82" s="358"/>
      <c r="J82" s="358"/>
      <c r="K82" s="358"/>
      <c r="L82" s="358"/>
      <c r="M82" s="358"/>
      <c r="N82" s="371" t="s">
        <v>548</v>
      </c>
      <c r="O82" s="369">
        <v>24.400000000000002</v>
      </c>
      <c r="P82" s="358"/>
      <c r="Q82" s="358"/>
      <c r="R82" s="358"/>
      <c r="S82" s="358"/>
      <c r="T82" s="358"/>
      <c r="U82" s="358"/>
      <c r="V82" s="358"/>
      <c r="W82" s="358"/>
    </row>
    <row r="83" spans="1:23" x14ac:dyDescent="0.25">
      <c r="A83" s="358"/>
      <c r="B83" s="358"/>
      <c r="C83" s="358"/>
      <c r="D83" s="358"/>
      <c r="H83" s="358"/>
      <c r="I83" s="358"/>
      <c r="J83" s="358"/>
      <c r="K83" s="358"/>
      <c r="L83" s="358"/>
      <c r="M83" s="358"/>
      <c r="N83" s="371" t="s">
        <v>549</v>
      </c>
      <c r="O83" s="369" t="s">
        <v>414</v>
      </c>
      <c r="P83" s="358"/>
      <c r="Q83" s="358"/>
      <c r="R83" s="358"/>
      <c r="S83" s="358"/>
      <c r="T83" s="358"/>
      <c r="U83" s="358"/>
      <c r="V83" s="358"/>
      <c r="W83" s="358"/>
    </row>
    <row r="84" spans="1:23" x14ac:dyDescent="0.25">
      <c r="A84" s="358"/>
      <c r="B84" s="358"/>
      <c r="C84" s="358"/>
      <c r="D84" s="358"/>
      <c r="H84" s="358"/>
      <c r="I84" s="358"/>
      <c r="J84" s="358"/>
      <c r="K84" s="358"/>
      <c r="L84" s="358"/>
      <c r="M84" s="358"/>
      <c r="N84" s="371" t="s">
        <v>550</v>
      </c>
      <c r="O84" s="369">
        <v>37.950000000000003</v>
      </c>
      <c r="P84" s="358"/>
      <c r="Q84" s="358"/>
      <c r="R84" s="358"/>
      <c r="S84" s="358"/>
      <c r="T84" s="358"/>
      <c r="U84" s="358"/>
      <c r="V84" s="358"/>
      <c r="W84" s="358"/>
    </row>
    <row r="85" spans="1:23" x14ac:dyDescent="0.25">
      <c r="A85" s="358"/>
      <c r="B85" s="358"/>
      <c r="C85" s="358"/>
      <c r="D85" s="358"/>
      <c r="H85" s="358"/>
      <c r="I85" s="358"/>
      <c r="J85" s="358"/>
      <c r="K85" s="358"/>
      <c r="L85" s="358"/>
      <c r="M85" s="358"/>
      <c r="N85" s="371" t="s">
        <v>551</v>
      </c>
      <c r="O85" s="369" t="s">
        <v>414</v>
      </c>
      <c r="P85" s="358"/>
      <c r="Q85" s="358"/>
      <c r="R85" s="358"/>
      <c r="S85" s="358"/>
      <c r="T85" s="358"/>
      <c r="U85" s="358"/>
      <c r="V85" s="358"/>
      <c r="W85" s="358"/>
    </row>
    <row r="86" spans="1:23" x14ac:dyDescent="0.25">
      <c r="A86" s="358"/>
      <c r="B86" s="358"/>
      <c r="C86" s="358"/>
      <c r="D86" s="358"/>
      <c r="H86" s="358"/>
      <c r="I86" s="358"/>
      <c r="J86" s="358"/>
      <c r="K86" s="358"/>
      <c r="L86" s="358"/>
      <c r="M86" s="358"/>
      <c r="N86" s="371" t="s">
        <v>552</v>
      </c>
      <c r="O86" s="369">
        <v>24.400000000000002</v>
      </c>
      <c r="P86" s="358"/>
      <c r="Q86" s="358"/>
      <c r="R86" s="358"/>
      <c r="S86" s="358"/>
      <c r="T86" s="358"/>
      <c r="U86" s="358"/>
      <c r="V86" s="358"/>
      <c r="W86" s="358"/>
    </row>
    <row r="87" spans="1:23" x14ac:dyDescent="0.25">
      <c r="A87" s="358"/>
      <c r="B87" s="358"/>
      <c r="C87" s="358"/>
      <c r="D87" s="358"/>
      <c r="H87" s="358"/>
      <c r="I87" s="358"/>
      <c r="J87" s="358"/>
      <c r="K87" s="358"/>
      <c r="L87" s="358"/>
      <c r="M87" s="358"/>
      <c r="N87" s="371" t="s">
        <v>553</v>
      </c>
      <c r="O87" s="369" t="s">
        <v>414</v>
      </c>
      <c r="P87" s="358"/>
      <c r="Q87" s="358"/>
      <c r="R87" s="358"/>
      <c r="S87" s="358"/>
      <c r="T87" s="358"/>
      <c r="U87" s="358"/>
      <c r="V87" s="358"/>
      <c r="W87" s="358"/>
    </row>
    <row r="88" spans="1:23" x14ac:dyDescent="0.25">
      <c r="A88" s="358"/>
      <c r="B88" s="358"/>
      <c r="C88" s="358"/>
      <c r="D88" s="358"/>
      <c r="H88" s="358"/>
      <c r="I88" s="358"/>
      <c r="J88" s="358"/>
      <c r="K88" s="358"/>
      <c r="L88" s="358"/>
      <c r="M88" s="358"/>
      <c r="N88" s="371" t="s">
        <v>554</v>
      </c>
      <c r="O88" s="369">
        <v>37.950000000000003</v>
      </c>
      <c r="P88" s="358"/>
      <c r="Q88" s="358"/>
      <c r="R88" s="358"/>
      <c r="S88" s="358"/>
      <c r="T88" s="358"/>
      <c r="U88" s="358"/>
      <c r="V88" s="358"/>
      <c r="W88" s="358"/>
    </row>
    <row r="89" spans="1:23" x14ac:dyDescent="0.25">
      <c r="A89" s="358"/>
      <c r="B89" s="358"/>
      <c r="C89" s="358"/>
      <c r="D89" s="358"/>
      <c r="H89" s="358"/>
      <c r="I89" s="358"/>
      <c r="J89" s="358"/>
      <c r="K89" s="358"/>
      <c r="L89" s="358"/>
      <c r="M89" s="358"/>
      <c r="N89" s="371" t="s">
        <v>555</v>
      </c>
      <c r="O89" s="369" t="s">
        <v>414</v>
      </c>
      <c r="P89" s="358"/>
      <c r="Q89" s="358"/>
      <c r="R89" s="358"/>
      <c r="S89" s="358"/>
      <c r="T89" s="358"/>
      <c r="U89" s="358"/>
      <c r="V89" s="358"/>
      <c r="W89" s="358"/>
    </row>
    <row r="90" spans="1:23" x14ac:dyDescent="0.25">
      <c r="A90" s="358"/>
      <c r="B90" s="358"/>
      <c r="C90" s="358"/>
      <c r="D90" s="358"/>
      <c r="H90" s="358"/>
      <c r="I90" s="358"/>
      <c r="J90" s="358"/>
      <c r="K90" s="358"/>
      <c r="L90" s="358"/>
      <c r="M90" s="358"/>
      <c r="N90" s="376" t="s">
        <v>546</v>
      </c>
      <c r="O90" s="374" t="s">
        <v>414</v>
      </c>
      <c r="P90" s="358"/>
      <c r="Q90" s="358"/>
      <c r="R90" s="358"/>
      <c r="S90" s="358"/>
      <c r="T90" s="358"/>
      <c r="U90" s="358"/>
      <c r="V90" s="358"/>
      <c r="W90" s="358"/>
    </row>
    <row r="91" spans="1:23" x14ac:dyDescent="0.25">
      <c r="A91" s="358"/>
      <c r="B91" s="358"/>
      <c r="C91" s="358"/>
      <c r="D91" s="358"/>
      <c r="H91" s="358"/>
      <c r="I91" s="358"/>
      <c r="J91" s="358"/>
      <c r="K91" s="358"/>
      <c r="L91" s="358"/>
      <c r="M91" s="358"/>
      <c r="N91" s="376" t="s">
        <v>547</v>
      </c>
      <c r="O91" s="374" t="s">
        <v>414</v>
      </c>
      <c r="P91" s="358"/>
      <c r="Q91" s="358"/>
      <c r="R91" s="358"/>
      <c r="S91" s="358"/>
      <c r="T91" s="358"/>
      <c r="U91" s="358"/>
      <c r="V91" s="358"/>
      <c r="W91" s="358"/>
    </row>
    <row r="92" spans="1:23" x14ac:dyDescent="0.25">
      <c r="A92" s="358"/>
      <c r="B92" s="358"/>
      <c r="C92" s="358"/>
      <c r="D92" s="358"/>
      <c r="H92" s="358"/>
      <c r="I92" s="358"/>
      <c r="J92" s="358"/>
      <c r="K92" s="358"/>
      <c r="L92" s="358"/>
      <c r="M92" s="358"/>
      <c r="N92" s="376" t="s">
        <v>727</v>
      </c>
      <c r="O92" s="374" t="s">
        <v>414</v>
      </c>
      <c r="P92" s="358"/>
      <c r="Q92" s="358"/>
      <c r="R92" s="358"/>
      <c r="S92" s="358"/>
      <c r="T92" s="358"/>
      <c r="U92" s="358"/>
      <c r="V92" s="358"/>
      <c r="W92" s="358"/>
    </row>
    <row r="93" spans="1:23" x14ac:dyDescent="0.25">
      <c r="A93" s="358"/>
      <c r="B93" s="358"/>
      <c r="C93" s="358"/>
      <c r="D93" s="358"/>
      <c r="H93" s="358"/>
      <c r="I93" s="358"/>
      <c r="J93" s="358"/>
      <c r="K93" s="358"/>
      <c r="L93" s="358"/>
      <c r="M93" s="358"/>
      <c r="N93" s="377" t="s">
        <v>601</v>
      </c>
      <c r="O93" s="369"/>
      <c r="P93" s="358"/>
      <c r="Q93" s="358"/>
      <c r="R93" s="358"/>
      <c r="S93" s="358"/>
      <c r="T93" s="358"/>
      <c r="U93" s="358"/>
      <c r="V93" s="358"/>
      <c r="W93" s="358"/>
    </row>
    <row r="94" spans="1:23" x14ac:dyDescent="0.25">
      <c r="A94" s="358"/>
      <c r="B94" s="358"/>
      <c r="C94" s="358"/>
      <c r="D94" s="358"/>
      <c r="H94" s="358"/>
      <c r="I94" s="358"/>
      <c r="J94" s="358"/>
      <c r="K94" s="358"/>
      <c r="L94" s="358"/>
      <c r="M94" s="358"/>
      <c r="N94" s="376" t="s">
        <v>116</v>
      </c>
      <c r="O94" s="374">
        <v>106.3</v>
      </c>
      <c r="P94" s="358"/>
      <c r="Q94" s="358"/>
      <c r="R94" s="358"/>
      <c r="S94" s="358"/>
      <c r="T94" s="358"/>
      <c r="U94" s="358"/>
      <c r="V94" s="358"/>
      <c r="W94" s="358"/>
    </row>
    <row r="95" spans="1:23" x14ac:dyDescent="0.25">
      <c r="A95" s="358"/>
      <c r="B95" s="358"/>
      <c r="C95" s="358"/>
      <c r="D95" s="358"/>
      <c r="H95" s="358"/>
      <c r="I95" s="358"/>
      <c r="J95" s="358"/>
      <c r="K95" s="358"/>
      <c r="L95" s="358"/>
      <c r="M95" s="358"/>
      <c r="N95" s="376" t="s">
        <v>117</v>
      </c>
      <c r="O95" s="418">
        <v>341.53</v>
      </c>
      <c r="P95" s="358"/>
      <c r="Q95" s="358"/>
      <c r="R95" s="358"/>
      <c r="S95" s="358"/>
      <c r="T95" s="358"/>
      <c r="U95" s="358"/>
      <c r="V95" s="358"/>
      <c r="W95" s="358"/>
    </row>
    <row r="96" spans="1:23" x14ac:dyDescent="0.25">
      <c r="A96" s="358"/>
      <c r="B96" s="358"/>
      <c r="C96" s="358"/>
      <c r="D96" s="358"/>
      <c r="H96" s="358"/>
      <c r="I96" s="358"/>
      <c r="J96" s="358"/>
      <c r="K96" s="358"/>
      <c r="L96" s="358"/>
      <c r="M96" s="358"/>
      <c r="N96" s="376" t="s">
        <v>558</v>
      </c>
      <c r="O96" s="374">
        <v>106.3</v>
      </c>
      <c r="P96" s="358"/>
      <c r="Q96" s="358"/>
      <c r="R96" s="358"/>
      <c r="S96" s="358"/>
      <c r="T96" s="358"/>
      <c r="U96" s="358"/>
      <c r="V96" s="358"/>
      <c r="W96" s="358"/>
    </row>
    <row r="97" spans="1:23" x14ac:dyDescent="0.25">
      <c r="A97" s="358"/>
      <c r="B97" s="358"/>
      <c r="C97" s="358"/>
      <c r="D97" s="358"/>
      <c r="H97" s="358"/>
      <c r="I97" s="358"/>
      <c r="J97" s="358"/>
      <c r="K97" s="358"/>
      <c r="L97" s="358"/>
      <c r="M97" s="358"/>
      <c r="N97" s="376" t="s">
        <v>559</v>
      </c>
      <c r="O97" s="418">
        <v>341.53</v>
      </c>
      <c r="P97" s="358"/>
      <c r="Q97" s="358"/>
      <c r="R97" s="358"/>
      <c r="S97" s="358"/>
      <c r="T97" s="358"/>
      <c r="U97" s="358"/>
      <c r="V97" s="358"/>
      <c r="W97" s="358"/>
    </row>
    <row r="98" spans="1:23" x14ac:dyDescent="0.25">
      <c r="A98" s="358"/>
      <c r="B98" s="358"/>
      <c r="C98" s="358"/>
      <c r="D98" s="358"/>
      <c r="H98" s="358"/>
      <c r="I98" s="358"/>
      <c r="J98" s="358"/>
      <c r="K98" s="358"/>
      <c r="L98" s="358"/>
      <c r="M98" s="358"/>
      <c r="N98" s="377" t="s">
        <v>601</v>
      </c>
      <c r="O98" s="418"/>
      <c r="P98" s="358"/>
      <c r="Q98" s="358"/>
      <c r="R98" s="358"/>
      <c r="S98" s="358"/>
      <c r="T98" s="358"/>
      <c r="U98" s="358"/>
      <c r="V98" s="358"/>
      <c r="W98" s="358"/>
    </row>
    <row r="99" spans="1:23" x14ac:dyDescent="0.25">
      <c r="A99" s="358"/>
      <c r="B99" s="358"/>
      <c r="C99" s="358"/>
      <c r="D99" s="358"/>
      <c r="H99" s="358"/>
      <c r="I99" s="358"/>
      <c r="J99" s="358"/>
      <c r="K99" s="358"/>
      <c r="L99" s="358"/>
      <c r="M99" s="358"/>
      <c r="N99" s="376" t="s">
        <v>451</v>
      </c>
      <c r="O99" s="374">
        <v>2.71</v>
      </c>
      <c r="P99" s="358"/>
      <c r="Q99" s="358"/>
      <c r="R99" s="358"/>
      <c r="S99" s="358"/>
      <c r="T99" s="358"/>
      <c r="U99" s="358"/>
      <c r="V99" s="358"/>
      <c r="W99" s="358"/>
    </row>
    <row r="100" spans="1:23" x14ac:dyDescent="0.25">
      <c r="A100" s="358"/>
      <c r="B100" s="358"/>
      <c r="C100" s="358"/>
      <c r="D100" s="358"/>
      <c r="F100" s="358"/>
      <c r="H100" s="358"/>
      <c r="I100" s="358"/>
      <c r="J100" s="358"/>
      <c r="K100" s="358"/>
      <c r="L100" s="358"/>
      <c r="M100" s="358"/>
      <c r="N100" s="376" t="s">
        <v>452</v>
      </c>
      <c r="O100" s="374">
        <v>4.3599999999999994</v>
      </c>
      <c r="P100" s="358"/>
      <c r="Q100" s="358"/>
      <c r="R100" s="358"/>
      <c r="S100" s="358"/>
      <c r="T100" s="358"/>
      <c r="U100" s="358"/>
      <c r="V100" s="358"/>
      <c r="W100" s="358"/>
    </row>
    <row r="101" spans="1:23" x14ac:dyDescent="0.25">
      <c r="A101" s="358"/>
      <c r="B101" s="358"/>
      <c r="C101" s="358"/>
      <c r="D101" s="358"/>
      <c r="F101" s="358"/>
      <c r="H101" s="358"/>
      <c r="I101" s="358"/>
      <c r="J101" s="358"/>
      <c r="K101" s="358"/>
      <c r="L101" s="358"/>
      <c r="M101" s="358"/>
      <c r="N101" s="376" t="s">
        <v>728</v>
      </c>
      <c r="O101" s="374" t="s">
        <v>414</v>
      </c>
      <c r="P101" s="358"/>
      <c r="Q101" s="358"/>
      <c r="R101" s="358"/>
      <c r="S101" s="358"/>
      <c r="T101" s="358"/>
      <c r="U101" s="358"/>
      <c r="V101" s="358"/>
      <c r="W101" s="358"/>
    </row>
    <row r="102" spans="1:23" x14ac:dyDescent="0.25">
      <c r="A102" s="358"/>
      <c r="B102" s="358"/>
      <c r="C102" s="358"/>
      <c r="D102" s="358"/>
      <c r="E102" s="358"/>
      <c r="F102" s="358"/>
      <c r="G102" s="358"/>
      <c r="H102" s="358"/>
      <c r="I102" s="358"/>
      <c r="J102" s="358"/>
      <c r="K102" s="358"/>
      <c r="L102" s="358"/>
      <c r="M102" s="358"/>
      <c r="N102" s="376" t="s">
        <v>560</v>
      </c>
      <c r="O102" s="427">
        <v>2.2899999999999996</v>
      </c>
      <c r="P102" s="358"/>
      <c r="Q102" s="358"/>
      <c r="R102" s="358"/>
      <c r="S102" s="358"/>
      <c r="T102" s="358"/>
      <c r="U102" s="358"/>
      <c r="V102" s="358"/>
      <c r="W102" s="358"/>
    </row>
    <row r="103" spans="1:23" x14ac:dyDescent="0.25">
      <c r="A103" s="358"/>
      <c r="B103" s="358"/>
      <c r="C103" s="358"/>
      <c r="D103" s="358"/>
      <c r="E103" s="358"/>
      <c r="F103" s="358"/>
      <c r="G103" s="358"/>
      <c r="H103" s="358"/>
      <c r="I103" s="358"/>
      <c r="J103" s="358"/>
      <c r="K103" s="358"/>
      <c r="L103" s="358"/>
      <c r="M103" s="358"/>
      <c r="N103" s="376" t="s">
        <v>561</v>
      </c>
      <c r="O103" s="427">
        <v>4.3599999999999994</v>
      </c>
      <c r="P103" s="358"/>
      <c r="Q103" s="358"/>
      <c r="R103" s="358"/>
      <c r="S103" s="358"/>
      <c r="T103" s="358"/>
      <c r="U103" s="358"/>
      <c r="V103" s="358"/>
      <c r="W103" s="358"/>
    </row>
    <row r="104" spans="1:23" x14ac:dyDescent="0.25">
      <c r="A104" s="358"/>
      <c r="B104" s="358"/>
      <c r="C104" s="358"/>
      <c r="D104" s="358"/>
      <c r="E104" s="358"/>
      <c r="F104" s="358"/>
      <c r="G104" s="358"/>
      <c r="H104" s="358"/>
      <c r="I104" s="358"/>
      <c r="J104" s="358"/>
      <c r="K104" s="358"/>
      <c r="L104" s="358"/>
      <c r="M104" s="358"/>
      <c r="N104" s="376" t="s">
        <v>729</v>
      </c>
      <c r="O104" s="427" t="s">
        <v>414</v>
      </c>
      <c r="P104" s="358"/>
      <c r="Q104" s="358"/>
      <c r="R104" s="358"/>
      <c r="S104" s="358"/>
      <c r="T104" s="358"/>
      <c r="U104" s="358"/>
      <c r="V104" s="358"/>
      <c r="W104" s="358"/>
    </row>
    <row r="105" spans="1:23" x14ac:dyDescent="0.25">
      <c r="A105" s="358"/>
      <c r="B105" s="358"/>
      <c r="C105" s="358"/>
      <c r="D105" s="358"/>
      <c r="E105" s="358"/>
      <c r="F105" s="358"/>
      <c r="G105" s="358"/>
      <c r="H105" s="358"/>
      <c r="I105" s="358"/>
      <c r="J105" s="358"/>
      <c r="K105" s="358"/>
      <c r="L105" s="358"/>
      <c r="M105" s="358"/>
      <c r="N105" s="377" t="s">
        <v>601</v>
      </c>
      <c r="O105" s="374"/>
      <c r="P105" s="358"/>
      <c r="Q105" s="358"/>
      <c r="R105" s="358"/>
      <c r="S105" s="358"/>
      <c r="T105" s="358"/>
      <c r="U105" s="358"/>
      <c r="V105" s="358"/>
      <c r="W105" s="358"/>
    </row>
    <row r="106" spans="1:23" x14ac:dyDescent="0.25">
      <c r="A106" s="358"/>
      <c r="B106" s="358"/>
      <c r="C106" s="358"/>
      <c r="D106" s="358"/>
      <c r="E106" s="358"/>
      <c r="F106" s="358"/>
      <c r="G106" s="358"/>
      <c r="H106" s="358"/>
      <c r="I106" s="358"/>
      <c r="J106" s="358"/>
      <c r="K106" s="358"/>
      <c r="L106" s="358"/>
      <c r="M106" s="358"/>
      <c r="N106" s="371" t="s">
        <v>489</v>
      </c>
      <c r="O106" s="369" t="s">
        <v>414</v>
      </c>
      <c r="P106" s="358"/>
      <c r="Q106" s="358"/>
      <c r="R106" s="358"/>
      <c r="S106" s="358"/>
      <c r="T106" s="358"/>
      <c r="U106" s="358"/>
      <c r="V106" s="358"/>
      <c r="W106" s="358"/>
    </row>
    <row r="107" spans="1:23" x14ac:dyDescent="0.25">
      <c r="A107" s="358"/>
      <c r="B107" s="358"/>
      <c r="C107" s="358"/>
      <c r="D107" s="358"/>
      <c r="E107" s="358"/>
      <c r="F107" s="358"/>
      <c r="G107" s="358"/>
      <c r="H107" s="358"/>
      <c r="I107" s="358"/>
      <c r="J107" s="358"/>
      <c r="K107" s="358"/>
      <c r="L107" s="358"/>
      <c r="M107" s="358"/>
      <c r="N107" s="371" t="s">
        <v>730</v>
      </c>
      <c r="O107" s="369" t="s">
        <v>414</v>
      </c>
      <c r="P107" s="358"/>
      <c r="Q107" s="358"/>
      <c r="R107" s="358"/>
      <c r="S107" s="358"/>
      <c r="T107" s="358"/>
      <c r="U107" s="358"/>
      <c r="V107" s="358"/>
      <c r="W107" s="358"/>
    </row>
    <row r="108" spans="1:23" x14ac:dyDescent="0.25">
      <c r="A108" s="358"/>
      <c r="B108" s="358"/>
      <c r="C108" s="358"/>
      <c r="D108" s="358"/>
      <c r="E108" s="358"/>
      <c r="F108" s="358"/>
      <c r="G108" s="358"/>
      <c r="H108" s="358"/>
      <c r="I108" s="358"/>
      <c r="J108" s="358"/>
      <c r="K108" s="358"/>
      <c r="L108" s="358"/>
      <c r="M108" s="358"/>
      <c r="N108" s="371" t="s">
        <v>503</v>
      </c>
      <c r="O108" s="369" t="s">
        <v>414</v>
      </c>
      <c r="P108" s="358"/>
      <c r="Q108" s="358"/>
      <c r="R108" s="358"/>
      <c r="S108" s="358"/>
      <c r="T108" s="358"/>
      <c r="U108" s="358"/>
      <c r="V108" s="358"/>
      <c r="W108" s="358"/>
    </row>
    <row r="109" spans="1:23" x14ac:dyDescent="0.25">
      <c r="A109" s="358"/>
      <c r="B109" s="358"/>
      <c r="C109" s="358"/>
      <c r="D109" s="358"/>
      <c r="E109" s="358"/>
      <c r="F109" s="358"/>
      <c r="G109" s="358"/>
      <c r="H109" s="358"/>
      <c r="I109" s="358"/>
      <c r="J109" s="358"/>
      <c r="K109" s="358"/>
      <c r="L109" s="358"/>
      <c r="M109" s="358"/>
      <c r="N109" s="371" t="s">
        <v>731</v>
      </c>
      <c r="O109" s="369" t="s">
        <v>414</v>
      </c>
      <c r="P109" s="358"/>
      <c r="Q109" s="358"/>
      <c r="R109" s="358"/>
      <c r="S109" s="358"/>
      <c r="T109" s="358"/>
      <c r="U109" s="358"/>
      <c r="V109" s="358"/>
      <c r="W109" s="358"/>
    </row>
    <row r="110" spans="1:23" x14ac:dyDescent="0.25">
      <c r="A110" s="358"/>
      <c r="B110" s="358"/>
      <c r="C110" s="358"/>
      <c r="D110" s="358"/>
      <c r="E110" s="358"/>
      <c r="F110" s="358"/>
      <c r="G110" s="358"/>
      <c r="H110" s="358"/>
      <c r="I110" s="358"/>
      <c r="J110" s="358"/>
      <c r="K110" s="358"/>
      <c r="L110" s="358"/>
      <c r="M110" s="358"/>
      <c r="N110" s="371" t="s">
        <v>504</v>
      </c>
      <c r="O110" s="369" t="s">
        <v>414</v>
      </c>
      <c r="P110" s="358"/>
      <c r="Q110" s="358"/>
      <c r="R110" s="358"/>
      <c r="S110" s="358"/>
      <c r="T110" s="358"/>
      <c r="U110" s="358"/>
      <c r="V110" s="358"/>
      <c r="W110" s="358"/>
    </row>
    <row r="111" spans="1:23" x14ac:dyDescent="0.25">
      <c r="A111" s="358"/>
      <c r="B111" s="358"/>
      <c r="C111" s="358"/>
      <c r="D111" s="358"/>
      <c r="E111" s="358"/>
      <c r="F111" s="358"/>
      <c r="G111" s="358"/>
      <c r="H111" s="358"/>
      <c r="I111" s="358"/>
      <c r="J111" s="358"/>
      <c r="K111" s="358"/>
      <c r="L111" s="358"/>
      <c r="M111" s="358"/>
      <c r="N111" s="371" t="s">
        <v>732</v>
      </c>
      <c r="O111" s="369" t="s">
        <v>414</v>
      </c>
      <c r="P111" s="358"/>
      <c r="Q111" s="358"/>
      <c r="R111" s="358"/>
      <c r="S111" s="358"/>
      <c r="T111" s="358"/>
      <c r="U111" s="358"/>
      <c r="V111" s="358"/>
      <c r="W111" s="358"/>
    </row>
    <row r="112" spans="1:23" x14ac:dyDescent="0.25">
      <c r="A112" s="358"/>
      <c r="B112" s="358"/>
      <c r="C112" s="358"/>
      <c r="D112" s="358"/>
      <c r="E112" s="358"/>
      <c r="F112" s="358"/>
      <c r="G112" s="358"/>
      <c r="H112" s="358"/>
      <c r="I112" s="358"/>
      <c r="J112" s="358"/>
      <c r="K112" s="358"/>
      <c r="L112" s="358"/>
      <c r="M112" s="358"/>
      <c r="N112" s="371" t="s">
        <v>111</v>
      </c>
      <c r="O112" s="369" t="s">
        <v>414</v>
      </c>
      <c r="P112" s="358"/>
      <c r="Q112" s="358"/>
      <c r="R112" s="358"/>
      <c r="S112" s="358"/>
      <c r="T112" s="358"/>
      <c r="U112" s="358"/>
      <c r="V112" s="358"/>
      <c r="W112" s="358"/>
    </row>
    <row r="113" spans="1:23" x14ac:dyDescent="0.25">
      <c r="A113" s="358"/>
      <c r="B113" s="358"/>
      <c r="C113" s="358"/>
      <c r="D113" s="358"/>
      <c r="E113" s="358"/>
      <c r="F113" s="358"/>
      <c r="G113" s="358"/>
      <c r="H113" s="358"/>
      <c r="I113" s="358"/>
      <c r="J113" s="358"/>
      <c r="K113" s="358"/>
      <c r="L113" s="358"/>
      <c r="M113" s="358"/>
      <c r="N113" s="371" t="s">
        <v>733</v>
      </c>
      <c r="O113" s="369" t="s">
        <v>414</v>
      </c>
      <c r="P113" s="358"/>
      <c r="Q113" s="358"/>
      <c r="R113" s="358"/>
      <c r="S113" s="358"/>
      <c r="T113" s="358"/>
      <c r="U113" s="358"/>
      <c r="V113" s="358"/>
      <c r="W113" s="358"/>
    </row>
    <row r="114" spans="1:23" x14ac:dyDescent="0.25">
      <c r="A114" s="358"/>
      <c r="B114" s="358"/>
      <c r="C114" s="358"/>
      <c r="D114" s="358"/>
      <c r="E114" s="358"/>
      <c r="F114" s="358"/>
      <c r="G114" s="358"/>
      <c r="H114" s="358"/>
      <c r="I114" s="358"/>
      <c r="J114" s="358"/>
      <c r="K114" s="358"/>
      <c r="L114" s="358"/>
      <c r="M114" s="358"/>
      <c r="N114" s="371" t="s">
        <v>92</v>
      </c>
      <c r="O114" s="369" t="s">
        <v>414</v>
      </c>
      <c r="P114" s="358"/>
      <c r="Q114" s="358"/>
      <c r="R114" s="358"/>
      <c r="S114" s="358"/>
      <c r="T114" s="358"/>
      <c r="U114" s="358"/>
      <c r="V114" s="358"/>
      <c r="W114" s="358"/>
    </row>
    <row r="115" spans="1:23" x14ac:dyDescent="0.25">
      <c r="A115" s="358"/>
      <c r="B115" s="358"/>
      <c r="C115" s="358"/>
      <c r="D115" s="358"/>
      <c r="E115" s="358"/>
      <c r="F115" s="358"/>
      <c r="G115" s="358"/>
      <c r="H115" s="358"/>
      <c r="I115" s="358"/>
      <c r="J115" s="358"/>
      <c r="K115" s="358"/>
      <c r="L115" s="358"/>
      <c r="M115" s="358"/>
      <c r="N115" s="371" t="s">
        <v>734</v>
      </c>
      <c r="O115" s="369" t="s">
        <v>414</v>
      </c>
      <c r="P115" s="358"/>
      <c r="Q115" s="358"/>
      <c r="R115" s="358"/>
      <c r="S115" s="358"/>
      <c r="T115" s="358"/>
      <c r="U115" s="358"/>
      <c r="V115" s="358"/>
      <c r="W115" s="358"/>
    </row>
    <row r="116" spans="1:23" x14ac:dyDescent="0.25">
      <c r="A116" s="358"/>
      <c r="B116" s="358"/>
      <c r="C116" s="358"/>
      <c r="D116" s="358"/>
      <c r="E116" s="358"/>
      <c r="F116" s="358"/>
      <c r="G116" s="358"/>
      <c r="H116" s="358"/>
      <c r="I116" s="358"/>
      <c r="J116" s="358"/>
      <c r="K116" s="358"/>
      <c r="L116" s="358"/>
      <c r="M116" s="358"/>
      <c r="N116" s="371" t="s">
        <v>562</v>
      </c>
      <c r="O116" s="369" t="s">
        <v>414</v>
      </c>
      <c r="P116" s="358"/>
      <c r="Q116" s="358"/>
      <c r="R116" s="358"/>
      <c r="S116" s="358"/>
      <c r="T116" s="358"/>
      <c r="U116" s="358"/>
      <c r="V116" s="358"/>
      <c r="W116" s="358"/>
    </row>
    <row r="117" spans="1:23" x14ac:dyDescent="0.25">
      <c r="A117" s="358"/>
      <c r="B117" s="358"/>
      <c r="C117" s="358"/>
      <c r="D117" s="358"/>
      <c r="E117" s="358"/>
      <c r="F117" s="358"/>
      <c r="G117" s="358"/>
      <c r="H117" s="358"/>
      <c r="I117" s="358"/>
      <c r="J117" s="358"/>
      <c r="K117" s="358"/>
      <c r="L117" s="358"/>
      <c r="M117" s="358"/>
      <c r="N117" s="371" t="s">
        <v>735</v>
      </c>
      <c r="O117" s="369" t="s">
        <v>414</v>
      </c>
      <c r="P117" s="358"/>
      <c r="Q117" s="358"/>
      <c r="R117" s="358"/>
      <c r="S117" s="358"/>
      <c r="T117" s="358"/>
      <c r="U117" s="358"/>
      <c r="V117" s="358"/>
      <c r="W117" s="358"/>
    </row>
    <row r="118" spans="1:23" x14ac:dyDescent="0.25">
      <c r="A118" s="358"/>
      <c r="B118" s="358"/>
      <c r="C118" s="358"/>
      <c r="D118" s="358"/>
      <c r="E118" s="358"/>
      <c r="F118" s="358"/>
      <c r="G118" s="358"/>
      <c r="H118" s="358"/>
      <c r="I118" s="358"/>
      <c r="J118" s="358"/>
      <c r="K118" s="358"/>
      <c r="L118" s="358"/>
      <c r="M118" s="358"/>
      <c r="N118" s="371" t="s">
        <v>563</v>
      </c>
      <c r="O118" s="369" t="s">
        <v>414</v>
      </c>
      <c r="P118" s="358"/>
      <c r="Q118" s="358"/>
      <c r="R118" s="358"/>
      <c r="S118" s="358"/>
      <c r="T118" s="358"/>
      <c r="U118" s="358"/>
      <c r="V118" s="358"/>
      <c r="W118" s="358"/>
    </row>
    <row r="119" spans="1:23" x14ac:dyDescent="0.25">
      <c r="A119" s="358"/>
      <c r="B119" s="358"/>
      <c r="C119" s="358"/>
      <c r="D119" s="358"/>
      <c r="E119" s="358"/>
      <c r="F119" s="358"/>
      <c r="G119" s="358"/>
      <c r="H119" s="358"/>
      <c r="I119" s="358"/>
      <c r="J119" s="358"/>
      <c r="K119" s="358"/>
      <c r="L119" s="358"/>
      <c r="M119" s="358"/>
      <c r="N119" s="371" t="s">
        <v>736</v>
      </c>
      <c r="O119" s="369" t="s">
        <v>414</v>
      </c>
      <c r="P119" s="358"/>
      <c r="Q119" s="358"/>
      <c r="R119" s="358"/>
      <c r="S119" s="358"/>
      <c r="T119" s="358"/>
      <c r="U119" s="358"/>
      <c r="V119" s="358"/>
      <c r="W119" s="358"/>
    </row>
    <row r="120" spans="1:23" x14ac:dyDescent="0.25">
      <c r="A120" s="358"/>
      <c r="B120" s="358"/>
      <c r="C120" s="358"/>
      <c r="D120" s="358"/>
      <c r="E120" s="358"/>
      <c r="F120" s="358"/>
      <c r="G120" s="358"/>
      <c r="H120" s="358"/>
      <c r="I120" s="358"/>
      <c r="J120" s="358"/>
      <c r="K120" s="358"/>
      <c r="L120" s="358"/>
      <c r="M120" s="358"/>
      <c r="N120" s="371" t="s">
        <v>564</v>
      </c>
      <c r="O120" s="369" t="s">
        <v>414</v>
      </c>
      <c r="P120" s="358"/>
      <c r="Q120" s="358"/>
      <c r="R120" s="358"/>
      <c r="S120" s="358"/>
      <c r="T120" s="358"/>
      <c r="U120" s="358"/>
      <c r="V120" s="358"/>
      <c r="W120" s="358"/>
    </row>
    <row r="121" spans="1:23" x14ac:dyDescent="0.25">
      <c r="A121" s="358"/>
      <c r="B121" s="358"/>
      <c r="C121" s="358"/>
      <c r="D121" s="358"/>
      <c r="E121" s="358"/>
      <c r="F121" s="358"/>
      <c r="G121" s="358"/>
      <c r="H121" s="358"/>
      <c r="I121" s="358"/>
      <c r="J121" s="358"/>
      <c r="K121" s="358"/>
      <c r="L121" s="358"/>
      <c r="M121" s="358"/>
      <c r="N121" s="371" t="s">
        <v>737</v>
      </c>
      <c r="O121" s="369" t="s">
        <v>414</v>
      </c>
      <c r="P121" s="358"/>
      <c r="Q121" s="358"/>
      <c r="R121" s="358"/>
      <c r="S121" s="358"/>
      <c r="T121" s="358"/>
      <c r="U121" s="358"/>
      <c r="V121" s="358"/>
      <c r="W121" s="358"/>
    </row>
    <row r="122" spans="1:23" x14ac:dyDescent="0.25">
      <c r="A122" s="358"/>
      <c r="B122" s="358"/>
      <c r="C122" s="358"/>
      <c r="D122" s="358"/>
      <c r="E122" s="358"/>
      <c r="F122" s="358"/>
      <c r="G122" s="358"/>
      <c r="H122" s="358"/>
      <c r="I122" s="358"/>
      <c r="J122" s="358"/>
      <c r="K122" s="358"/>
      <c r="L122" s="358"/>
      <c r="M122" s="358"/>
      <c r="N122" s="371" t="s">
        <v>565</v>
      </c>
      <c r="O122" s="369" t="s">
        <v>414</v>
      </c>
      <c r="P122" s="358"/>
      <c r="Q122" s="358"/>
      <c r="R122" s="358"/>
      <c r="S122" s="358"/>
      <c r="T122" s="358"/>
      <c r="U122" s="358"/>
      <c r="V122" s="358"/>
      <c r="W122" s="358"/>
    </row>
    <row r="123" spans="1:23" x14ac:dyDescent="0.25">
      <c r="A123" s="358"/>
      <c r="B123" s="358"/>
      <c r="C123" s="358"/>
      <c r="D123" s="358"/>
      <c r="E123" s="358"/>
      <c r="F123" s="358"/>
      <c r="G123" s="358"/>
      <c r="H123" s="358"/>
      <c r="I123" s="358"/>
      <c r="J123" s="358"/>
      <c r="K123" s="358"/>
      <c r="L123" s="358"/>
      <c r="M123" s="358"/>
      <c r="N123" s="371" t="s">
        <v>738</v>
      </c>
      <c r="O123" s="369" t="s">
        <v>414</v>
      </c>
      <c r="P123" s="358"/>
      <c r="Q123" s="358"/>
      <c r="R123" s="358"/>
      <c r="S123" s="358"/>
      <c r="T123" s="358"/>
      <c r="U123" s="358"/>
      <c r="V123" s="358"/>
      <c r="W123" s="358"/>
    </row>
    <row r="124" spans="1:23" x14ac:dyDescent="0.25">
      <c r="A124" s="358"/>
      <c r="B124" s="358"/>
      <c r="C124" s="358"/>
      <c r="D124" s="358"/>
      <c r="E124" s="358"/>
      <c r="F124" s="358"/>
      <c r="G124" s="358"/>
      <c r="H124" s="358"/>
      <c r="I124" s="358"/>
      <c r="J124" s="358"/>
      <c r="K124" s="358"/>
      <c r="L124" s="358"/>
      <c r="M124" s="358"/>
      <c r="N124" s="371" t="s">
        <v>566</v>
      </c>
      <c r="O124" s="369" t="s">
        <v>414</v>
      </c>
      <c r="P124" s="358"/>
      <c r="Q124" s="358"/>
      <c r="R124" s="358"/>
      <c r="S124" s="358"/>
      <c r="T124" s="358"/>
      <c r="U124" s="358"/>
      <c r="V124" s="358"/>
      <c r="W124" s="358"/>
    </row>
    <row r="125" spans="1:23" x14ac:dyDescent="0.25">
      <c r="A125" s="358"/>
      <c r="B125" s="358"/>
      <c r="C125" s="358"/>
      <c r="D125" s="358"/>
      <c r="E125" s="358"/>
      <c r="F125" s="358"/>
      <c r="G125" s="358"/>
      <c r="H125" s="358"/>
      <c r="I125" s="358"/>
      <c r="J125" s="358"/>
      <c r="K125" s="358"/>
      <c r="L125" s="358"/>
      <c r="M125" s="358"/>
      <c r="N125" s="371" t="s">
        <v>739</v>
      </c>
      <c r="O125" s="369" t="s">
        <v>414</v>
      </c>
      <c r="P125" s="358"/>
      <c r="Q125" s="358"/>
      <c r="R125" s="358"/>
      <c r="S125" s="358"/>
      <c r="T125" s="358"/>
      <c r="U125" s="358"/>
      <c r="V125" s="358"/>
      <c r="W125" s="358"/>
    </row>
    <row r="126" spans="1:23" x14ac:dyDescent="0.25">
      <c r="A126" s="358"/>
      <c r="B126" s="358"/>
      <c r="C126" s="358"/>
      <c r="D126" s="358"/>
      <c r="E126" s="358"/>
      <c r="F126" s="358"/>
      <c r="G126" s="358"/>
      <c r="H126" s="358"/>
      <c r="I126" s="358"/>
      <c r="J126" s="358"/>
      <c r="K126" s="358"/>
      <c r="L126" s="358"/>
      <c r="M126" s="358"/>
      <c r="N126" s="377" t="s">
        <v>601</v>
      </c>
      <c r="O126" s="369"/>
      <c r="P126" s="358"/>
      <c r="Q126" s="358"/>
      <c r="R126" s="358"/>
      <c r="S126" s="358"/>
      <c r="T126" s="358"/>
      <c r="U126" s="358"/>
      <c r="V126" s="358"/>
      <c r="W126" s="358"/>
    </row>
    <row r="127" spans="1:23" x14ac:dyDescent="0.25">
      <c r="A127" s="358"/>
      <c r="B127" s="358"/>
      <c r="C127" s="358"/>
      <c r="D127" s="358"/>
      <c r="E127" s="358"/>
      <c r="F127" s="358"/>
      <c r="G127" s="358"/>
      <c r="H127" s="358"/>
      <c r="I127" s="358"/>
      <c r="J127" s="358"/>
      <c r="K127" s="358"/>
      <c r="L127" s="358"/>
      <c r="M127" s="358"/>
      <c r="N127" s="376" t="s">
        <v>453</v>
      </c>
      <c r="O127" s="374">
        <v>7.07</v>
      </c>
      <c r="P127" s="358"/>
      <c r="Q127" s="358"/>
      <c r="R127" s="358"/>
      <c r="S127" s="358"/>
      <c r="T127" s="358"/>
      <c r="U127" s="358"/>
      <c r="V127" s="358"/>
      <c r="W127" s="358"/>
    </row>
    <row r="128" spans="1:23" x14ac:dyDescent="0.25">
      <c r="A128" s="358"/>
      <c r="B128" s="358"/>
      <c r="C128" s="358"/>
      <c r="D128" s="358"/>
      <c r="E128" s="358"/>
      <c r="F128" s="358"/>
      <c r="G128" s="358"/>
      <c r="H128" s="358"/>
      <c r="I128" s="358"/>
      <c r="J128" s="358"/>
      <c r="K128" s="358"/>
      <c r="L128" s="358"/>
      <c r="M128" s="358"/>
      <c r="N128" s="376" t="s">
        <v>505</v>
      </c>
      <c r="O128" s="374">
        <v>7.07</v>
      </c>
      <c r="P128" s="358"/>
      <c r="Q128" s="358"/>
      <c r="R128" s="358"/>
      <c r="S128" s="358"/>
      <c r="T128" s="358"/>
      <c r="U128" s="358"/>
      <c r="V128" s="358"/>
      <c r="W128" s="358"/>
    </row>
    <row r="129" spans="1:23" x14ac:dyDescent="0.25">
      <c r="A129" s="358"/>
      <c r="B129" s="358"/>
      <c r="C129" s="358"/>
      <c r="D129" s="358"/>
      <c r="E129" s="358"/>
      <c r="F129" s="358"/>
      <c r="G129" s="358"/>
      <c r="H129" s="358"/>
      <c r="I129" s="358"/>
      <c r="J129" s="358"/>
      <c r="K129" s="358"/>
      <c r="L129" s="358"/>
      <c r="M129" s="358"/>
      <c r="N129" s="376" t="s">
        <v>454</v>
      </c>
      <c r="O129" s="374">
        <v>7.07</v>
      </c>
      <c r="P129" s="358"/>
      <c r="Q129" s="358"/>
      <c r="R129" s="358"/>
      <c r="S129" s="358"/>
      <c r="T129" s="358"/>
      <c r="U129" s="358"/>
      <c r="V129" s="358"/>
      <c r="W129" s="358"/>
    </row>
    <row r="130" spans="1:23" x14ac:dyDescent="0.25">
      <c r="A130" s="358"/>
      <c r="B130" s="358"/>
      <c r="C130" s="358"/>
      <c r="D130" s="358"/>
      <c r="E130" s="358"/>
      <c r="F130" s="358"/>
      <c r="G130" s="358"/>
      <c r="H130" s="358"/>
      <c r="I130" s="358"/>
      <c r="J130" s="358"/>
      <c r="K130" s="358"/>
      <c r="L130" s="358"/>
      <c r="M130" s="358"/>
      <c r="N130" s="376" t="s">
        <v>514</v>
      </c>
      <c r="O130" s="374">
        <v>7.07</v>
      </c>
      <c r="P130" s="358"/>
      <c r="Q130" s="358"/>
      <c r="R130" s="358"/>
      <c r="S130" s="358"/>
      <c r="T130" s="358"/>
      <c r="U130" s="358"/>
      <c r="V130" s="358"/>
      <c r="W130" s="358"/>
    </row>
    <row r="131" spans="1:23" x14ac:dyDescent="0.25">
      <c r="A131" s="358"/>
      <c r="B131" s="358"/>
      <c r="C131" s="358"/>
      <c r="D131" s="358"/>
      <c r="E131" s="358"/>
      <c r="F131" s="358"/>
      <c r="G131" s="358"/>
      <c r="H131" s="358"/>
      <c r="I131" s="358"/>
      <c r="J131" s="358"/>
      <c r="K131" s="358"/>
      <c r="L131" s="358"/>
      <c r="M131" s="358"/>
      <c r="N131" s="377" t="s">
        <v>601</v>
      </c>
      <c r="O131" s="369"/>
      <c r="P131" s="358"/>
      <c r="Q131" s="358"/>
      <c r="R131" s="358"/>
      <c r="S131" s="358"/>
      <c r="T131" s="358"/>
      <c r="U131" s="358"/>
      <c r="V131" s="358"/>
      <c r="W131" s="358"/>
    </row>
    <row r="132" spans="1:23" x14ac:dyDescent="0.25">
      <c r="A132" s="358"/>
      <c r="B132" s="358"/>
      <c r="C132" s="358"/>
      <c r="D132" s="358"/>
      <c r="E132" s="358"/>
      <c r="F132" s="358"/>
      <c r="G132" s="358"/>
      <c r="H132" s="358"/>
      <c r="I132" s="358"/>
      <c r="J132" s="358"/>
      <c r="K132" s="358"/>
      <c r="L132" s="358"/>
      <c r="M132" s="358"/>
      <c r="N132" s="371" t="s">
        <v>512</v>
      </c>
      <c r="O132" s="374">
        <v>8.85</v>
      </c>
      <c r="P132" s="358"/>
      <c r="Q132" s="358"/>
      <c r="R132" s="358"/>
      <c r="S132" s="358"/>
      <c r="T132" s="358"/>
      <c r="U132" s="358"/>
      <c r="V132" s="358"/>
      <c r="W132" s="358"/>
    </row>
    <row r="133" spans="1:23" x14ac:dyDescent="0.25">
      <c r="A133" s="358"/>
      <c r="B133" s="358"/>
      <c r="C133" s="358"/>
      <c r="D133" s="358"/>
      <c r="E133" s="358"/>
      <c r="F133" s="358"/>
      <c r="G133" s="358"/>
      <c r="H133" s="358"/>
      <c r="I133" s="358"/>
      <c r="J133" s="358"/>
      <c r="K133" s="358"/>
      <c r="L133" s="358"/>
      <c r="M133" s="358"/>
      <c r="N133" s="371" t="s">
        <v>513</v>
      </c>
      <c r="O133" s="374">
        <v>8.85</v>
      </c>
      <c r="P133" s="358"/>
      <c r="Q133" s="358"/>
      <c r="R133" s="358"/>
      <c r="S133" s="358"/>
      <c r="T133" s="358"/>
      <c r="U133" s="358"/>
      <c r="V133" s="358"/>
      <c r="W133" s="358"/>
    </row>
    <row r="134" spans="1:23" x14ac:dyDescent="0.25">
      <c r="A134" s="358"/>
      <c r="B134" s="358"/>
      <c r="C134" s="358"/>
      <c r="D134" s="358"/>
      <c r="E134" s="358"/>
      <c r="F134" s="358"/>
      <c r="G134" s="358"/>
      <c r="H134" s="358"/>
      <c r="I134" s="358"/>
      <c r="J134" s="358"/>
      <c r="K134" s="358"/>
      <c r="L134" s="358"/>
      <c r="M134" s="358"/>
      <c r="N134" s="371" t="s">
        <v>510</v>
      </c>
      <c r="O134" s="369" t="s">
        <v>414</v>
      </c>
      <c r="P134" s="358"/>
      <c r="Q134" s="358"/>
      <c r="R134" s="358"/>
      <c r="S134" s="358"/>
      <c r="T134" s="358"/>
      <c r="U134" s="358"/>
      <c r="V134" s="358"/>
      <c r="W134" s="358"/>
    </row>
    <row r="135" spans="1:23" x14ac:dyDescent="0.25">
      <c r="A135" s="358"/>
      <c r="B135" s="358"/>
      <c r="C135" s="358"/>
      <c r="D135" s="358"/>
      <c r="E135" s="358"/>
      <c r="F135" s="358"/>
      <c r="G135" s="358"/>
      <c r="H135" s="358"/>
      <c r="I135" s="358"/>
      <c r="J135" s="358"/>
      <c r="K135" s="358"/>
      <c r="L135" s="358"/>
      <c r="M135" s="358"/>
      <c r="N135" s="371" t="s">
        <v>511</v>
      </c>
      <c r="O135" s="369" t="s">
        <v>414</v>
      </c>
      <c r="P135" s="358"/>
      <c r="Q135" s="358"/>
      <c r="R135" s="358"/>
      <c r="S135" s="358"/>
      <c r="T135" s="358"/>
      <c r="U135" s="358"/>
      <c r="V135" s="358"/>
      <c r="W135" s="358"/>
    </row>
    <row r="136" spans="1:23" x14ac:dyDescent="0.25">
      <c r="A136" s="358"/>
      <c r="B136" s="358"/>
      <c r="C136" s="358"/>
      <c r="D136" s="358"/>
      <c r="E136" s="358"/>
      <c r="F136" s="358"/>
      <c r="G136" s="358"/>
      <c r="H136" s="358"/>
      <c r="I136" s="358"/>
      <c r="J136" s="358"/>
      <c r="K136" s="358"/>
      <c r="L136" s="358"/>
      <c r="M136" s="358"/>
      <c r="N136" s="376" t="s">
        <v>515</v>
      </c>
      <c r="O136" s="374">
        <v>8.85</v>
      </c>
      <c r="P136" s="358"/>
      <c r="Q136" s="358"/>
      <c r="R136" s="358"/>
      <c r="S136" s="358"/>
      <c r="T136" s="358"/>
      <c r="U136" s="358"/>
      <c r="V136" s="358"/>
      <c r="W136" s="358"/>
    </row>
    <row r="137" spans="1:23" x14ac:dyDescent="0.25">
      <c r="A137" s="358"/>
      <c r="B137" s="358"/>
      <c r="C137" s="358"/>
      <c r="D137" s="358"/>
      <c r="E137" s="358"/>
      <c r="F137" s="358"/>
      <c r="G137" s="358"/>
      <c r="H137" s="358"/>
      <c r="I137" s="358"/>
      <c r="J137" s="358"/>
      <c r="K137" s="358"/>
      <c r="L137" s="358"/>
      <c r="M137" s="358"/>
      <c r="N137" s="376" t="s">
        <v>516</v>
      </c>
      <c r="O137" s="374">
        <v>8.85</v>
      </c>
      <c r="P137" s="358"/>
      <c r="Q137" s="358"/>
      <c r="R137" s="358"/>
      <c r="S137" s="358"/>
      <c r="T137" s="358"/>
      <c r="U137" s="358"/>
      <c r="V137" s="358"/>
      <c r="W137" s="358"/>
    </row>
    <row r="138" spans="1:23" x14ac:dyDescent="0.25">
      <c r="A138" s="358"/>
      <c r="B138" s="358"/>
      <c r="C138" s="358"/>
      <c r="D138" s="358"/>
      <c r="E138" s="358"/>
      <c r="F138" s="358"/>
      <c r="G138" s="358"/>
      <c r="H138" s="358"/>
      <c r="I138" s="358"/>
      <c r="J138" s="358"/>
      <c r="K138" s="358"/>
      <c r="L138" s="358"/>
      <c r="M138" s="358"/>
      <c r="N138" s="376" t="s">
        <v>517</v>
      </c>
      <c r="O138" s="369" t="s">
        <v>414</v>
      </c>
      <c r="P138" s="358"/>
      <c r="Q138" s="358"/>
      <c r="R138" s="358"/>
      <c r="S138" s="358"/>
      <c r="T138" s="358"/>
      <c r="U138" s="358"/>
      <c r="V138" s="358"/>
      <c r="W138" s="358"/>
    </row>
    <row r="139" spans="1:23" x14ac:dyDescent="0.25">
      <c r="A139" s="358"/>
      <c r="B139" s="358"/>
      <c r="C139" s="358"/>
      <c r="D139" s="358"/>
      <c r="E139" s="358"/>
      <c r="F139" s="358"/>
      <c r="G139" s="358"/>
      <c r="H139" s="358"/>
      <c r="I139" s="358"/>
      <c r="J139" s="358"/>
      <c r="K139" s="358"/>
      <c r="L139" s="358"/>
      <c r="M139" s="358"/>
      <c r="N139" s="376" t="s">
        <v>518</v>
      </c>
      <c r="O139" s="369" t="s">
        <v>414</v>
      </c>
      <c r="P139" s="358"/>
      <c r="Q139" s="358"/>
      <c r="R139" s="358"/>
      <c r="S139" s="358"/>
      <c r="T139" s="358"/>
      <c r="U139" s="358"/>
      <c r="V139" s="358"/>
      <c r="W139" s="358"/>
    </row>
    <row r="140" spans="1:23" x14ac:dyDescent="0.25">
      <c r="A140" s="358"/>
      <c r="B140" s="358"/>
      <c r="C140" s="358"/>
      <c r="D140" s="358"/>
      <c r="E140" s="358"/>
      <c r="F140" s="358"/>
      <c r="G140" s="358"/>
      <c r="H140" s="358"/>
      <c r="I140" s="358"/>
      <c r="J140" s="358"/>
      <c r="K140" s="358"/>
      <c r="L140" s="358"/>
      <c r="M140" s="358"/>
      <c r="N140" s="377" t="s">
        <v>601</v>
      </c>
      <c r="O140" s="369"/>
      <c r="P140" s="358"/>
      <c r="Q140" s="358"/>
      <c r="R140" s="358"/>
      <c r="S140" s="358"/>
      <c r="T140" s="358"/>
      <c r="U140" s="358"/>
      <c r="V140" s="358"/>
      <c r="W140" s="358"/>
    </row>
    <row r="141" spans="1:23" x14ac:dyDescent="0.25">
      <c r="A141" s="358"/>
      <c r="B141" s="358"/>
      <c r="C141" s="358"/>
      <c r="D141" s="358"/>
      <c r="E141" s="358"/>
      <c r="F141" s="358"/>
      <c r="G141" s="358"/>
      <c r="H141" s="358"/>
      <c r="I141" s="358"/>
      <c r="J141" s="358"/>
      <c r="K141" s="358"/>
      <c r="L141" s="358"/>
      <c r="M141" s="358"/>
      <c r="N141" s="371" t="s">
        <v>519</v>
      </c>
      <c r="O141" s="369" t="s">
        <v>414</v>
      </c>
      <c r="P141" s="358"/>
      <c r="Q141" s="358"/>
      <c r="R141" s="358"/>
      <c r="S141" s="358"/>
      <c r="T141" s="358"/>
      <c r="U141" s="358"/>
      <c r="V141" s="358"/>
      <c r="W141" s="358"/>
    </row>
    <row r="142" spans="1:23" x14ac:dyDescent="0.25">
      <c r="A142" s="358"/>
      <c r="B142" s="358"/>
      <c r="C142" s="358"/>
      <c r="D142" s="358"/>
      <c r="E142" s="358"/>
      <c r="F142" s="358"/>
      <c r="G142" s="358"/>
      <c r="H142" s="358"/>
      <c r="I142" s="358"/>
      <c r="J142" s="358"/>
      <c r="K142" s="358"/>
      <c r="L142" s="358"/>
      <c r="M142" s="358"/>
      <c r="N142" s="371" t="s">
        <v>520</v>
      </c>
      <c r="O142" s="369" t="s">
        <v>414</v>
      </c>
      <c r="P142" s="358"/>
      <c r="Q142" s="358"/>
      <c r="R142" s="358"/>
      <c r="S142" s="358"/>
      <c r="T142" s="358"/>
      <c r="U142" s="358"/>
      <c r="V142" s="358"/>
      <c r="W142" s="358"/>
    </row>
    <row r="143" spans="1:23" x14ac:dyDescent="0.25">
      <c r="A143" s="358"/>
      <c r="B143" s="358"/>
      <c r="C143" s="358"/>
      <c r="D143" s="358"/>
      <c r="E143" s="358"/>
      <c r="F143" s="358"/>
      <c r="G143" s="358"/>
      <c r="H143" s="358"/>
      <c r="I143" s="358"/>
      <c r="J143" s="358"/>
      <c r="K143" s="358"/>
      <c r="L143" s="358"/>
      <c r="M143" s="358"/>
      <c r="N143" s="376" t="s">
        <v>521</v>
      </c>
      <c r="O143" s="374" t="s">
        <v>414</v>
      </c>
      <c r="P143" s="358"/>
      <c r="Q143" s="358"/>
      <c r="R143" s="358"/>
      <c r="S143" s="358"/>
      <c r="T143" s="358"/>
      <c r="U143" s="358"/>
      <c r="V143" s="358"/>
      <c r="W143" s="358"/>
    </row>
    <row r="144" spans="1:23" x14ac:dyDescent="0.25">
      <c r="A144" s="358"/>
      <c r="B144" s="358"/>
      <c r="C144" s="358"/>
      <c r="D144" s="358"/>
      <c r="E144" s="358"/>
      <c r="F144" s="358"/>
      <c r="G144" s="358"/>
      <c r="H144" s="358"/>
      <c r="I144" s="358"/>
      <c r="J144" s="358"/>
      <c r="K144" s="358"/>
      <c r="L144" s="358"/>
      <c r="M144" s="358"/>
      <c r="N144" s="376" t="s">
        <v>522</v>
      </c>
      <c r="O144" s="374" t="s">
        <v>414</v>
      </c>
      <c r="P144" s="358"/>
      <c r="Q144" s="358"/>
      <c r="R144" s="358"/>
      <c r="S144" s="358"/>
      <c r="T144" s="358"/>
      <c r="U144" s="358"/>
      <c r="V144" s="358"/>
      <c r="W144" s="358"/>
    </row>
    <row r="145" spans="1:23" x14ac:dyDescent="0.25">
      <c r="A145" s="358"/>
      <c r="B145" s="358"/>
      <c r="C145" s="358"/>
      <c r="D145" s="358"/>
      <c r="E145" s="358"/>
      <c r="F145" s="358"/>
      <c r="G145" s="358"/>
      <c r="H145" s="358"/>
      <c r="I145" s="358"/>
      <c r="J145" s="358"/>
      <c r="K145" s="358"/>
      <c r="L145" s="358"/>
      <c r="M145" s="358"/>
      <c r="N145" s="377" t="s">
        <v>601</v>
      </c>
      <c r="O145" s="369"/>
      <c r="P145" s="358"/>
      <c r="Q145" s="358"/>
      <c r="R145" s="358"/>
      <c r="S145" s="358"/>
      <c r="T145" s="358"/>
      <c r="U145" s="358"/>
      <c r="V145" s="358"/>
      <c r="W145" s="358"/>
    </row>
    <row r="146" spans="1:23" x14ac:dyDescent="0.25">
      <c r="A146" s="358"/>
      <c r="B146" s="358"/>
      <c r="C146" s="358"/>
      <c r="D146" s="358"/>
      <c r="E146" s="358"/>
      <c r="F146" s="358"/>
      <c r="G146" s="358"/>
      <c r="H146" s="358"/>
      <c r="I146" s="358"/>
      <c r="J146" s="358"/>
      <c r="K146" s="358"/>
      <c r="L146" s="358"/>
      <c r="M146" s="358"/>
      <c r="N146" s="371" t="s">
        <v>523</v>
      </c>
      <c r="O146" s="369" t="s">
        <v>414</v>
      </c>
      <c r="P146" s="358"/>
      <c r="Q146" s="358"/>
      <c r="R146" s="358"/>
      <c r="S146" s="358"/>
      <c r="T146" s="358"/>
      <c r="U146" s="358"/>
      <c r="V146" s="358"/>
      <c r="W146" s="358"/>
    </row>
    <row r="147" spans="1:23" x14ac:dyDescent="0.25">
      <c r="A147" s="358"/>
      <c r="B147" s="358"/>
      <c r="C147" s="358"/>
      <c r="D147" s="358"/>
      <c r="E147" s="358"/>
      <c r="F147" s="358"/>
      <c r="G147" s="358"/>
      <c r="H147" s="358"/>
      <c r="I147" s="358"/>
      <c r="J147" s="358"/>
      <c r="K147" s="358"/>
      <c r="L147" s="358"/>
      <c r="M147" s="358"/>
      <c r="N147" s="371" t="s">
        <v>524</v>
      </c>
      <c r="O147" s="369" t="s">
        <v>414</v>
      </c>
      <c r="P147" s="358"/>
      <c r="Q147" s="358"/>
      <c r="R147" s="358"/>
      <c r="S147" s="358"/>
      <c r="T147" s="358"/>
      <c r="U147" s="358"/>
      <c r="V147" s="358"/>
      <c r="W147" s="358"/>
    </row>
    <row r="148" spans="1:23" x14ac:dyDescent="0.25">
      <c r="A148" s="358"/>
      <c r="B148" s="358"/>
      <c r="C148" s="358"/>
      <c r="D148" s="358"/>
      <c r="E148" s="358"/>
      <c r="F148" s="358"/>
      <c r="G148" s="358"/>
      <c r="H148" s="358"/>
      <c r="I148" s="358"/>
      <c r="J148" s="358"/>
      <c r="K148" s="358"/>
      <c r="L148" s="358"/>
      <c r="M148" s="358"/>
      <c r="N148" s="376" t="s">
        <v>525</v>
      </c>
      <c r="O148" s="374" t="s">
        <v>414</v>
      </c>
      <c r="P148" s="358"/>
      <c r="Q148" s="358"/>
      <c r="R148" s="358"/>
      <c r="S148" s="358"/>
      <c r="T148" s="358"/>
      <c r="U148" s="358"/>
      <c r="V148" s="358"/>
      <c r="W148" s="358"/>
    </row>
    <row r="149" spans="1:23" x14ac:dyDescent="0.25">
      <c r="A149" s="358"/>
      <c r="B149" s="358"/>
      <c r="C149" s="358"/>
      <c r="D149" s="358"/>
      <c r="E149" s="358"/>
      <c r="F149" s="358"/>
      <c r="G149" s="358"/>
      <c r="H149" s="358"/>
      <c r="I149" s="358"/>
      <c r="J149" s="358"/>
      <c r="K149" s="358"/>
      <c r="L149" s="358"/>
      <c r="M149" s="358"/>
      <c r="N149" s="376" t="s">
        <v>526</v>
      </c>
      <c r="O149" s="374" t="s">
        <v>414</v>
      </c>
      <c r="P149" s="358"/>
      <c r="Q149" s="358"/>
      <c r="R149" s="358"/>
      <c r="S149" s="358"/>
      <c r="T149" s="358"/>
      <c r="U149" s="358"/>
      <c r="V149" s="358"/>
      <c r="W149" s="358"/>
    </row>
    <row r="150" spans="1:23" x14ac:dyDescent="0.25">
      <c r="A150" s="358"/>
      <c r="B150" s="358"/>
      <c r="C150" s="358"/>
      <c r="D150" s="358"/>
      <c r="E150" s="358"/>
      <c r="F150" s="358"/>
      <c r="G150" s="358"/>
      <c r="H150" s="358"/>
      <c r="I150" s="358"/>
      <c r="J150" s="358"/>
      <c r="K150" s="358"/>
      <c r="L150" s="358"/>
      <c r="M150" s="358"/>
      <c r="N150" s="377" t="s">
        <v>601</v>
      </c>
      <c r="O150" s="369"/>
      <c r="P150" s="358"/>
      <c r="Q150" s="358"/>
      <c r="R150" s="358"/>
      <c r="S150" s="358"/>
      <c r="T150" s="358"/>
      <c r="U150" s="358"/>
      <c r="V150" s="358"/>
      <c r="W150" s="358"/>
    </row>
    <row r="151" spans="1:23" x14ac:dyDescent="0.25">
      <c r="A151" s="358"/>
      <c r="B151" s="358"/>
      <c r="C151" s="358"/>
      <c r="D151" s="358"/>
      <c r="E151" s="358"/>
      <c r="F151" s="358"/>
      <c r="G151" s="358"/>
      <c r="H151" s="358"/>
      <c r="I151" s="358"/>
      <c r="J151" s="358"/>
      <c r="K151" s="358"/>
      <c r="L151" s="358"/>
      <c r="M151" s="358"/>
      <c r="N151" s="371" t="s">
        <v>527</v>
      </c>
      <c r="O151" s="369" t="s">
        <v>414</v>
      </c>
      <c r="P151" s="358"/>
      <c r="Q151" s="358"/>
      <c r="R151" s="358"/>
      <c r="S151" s="358"/>
      <c r="T151" s="358"/>
      <c r="U151" s="358"/>
      <c r="V151" s="358"/>
      <c r="W151" s="358"/>
    </row>
    <row r="152" spans="1:23" x14ac:dyDescent="0.25">
      <c r="A152" s="358"/>
      <c r="B152" s="358"/>
      <c r="C152" s="358"/>
      <c r="D152" s="358"/>
      <c r="E152" s="358"/>
      <c r="F152" s="358"/>
      <c r="G152" s="358"/>
      <c r="H152" s="358"/>
      <c r="I152" s="358"/>
      <c r="J152" s="358"/>
      <c r="K152" s="358"/>
      <c r="L152" s="358"/>
      <c r="M152" s="358"/>
      <c r="N152" s="371" t="s">
        <v>528</v>
      </c>
      <c r="O152" s="369" t="s">
        <v>414</v>
      </c>
      <c r="P152" s="358"/>
      <c r="Q152" s="358"/>
      <c r="R152" s="358"/>
      <c r="S152" s="358"/>
      <c r="T152" s="358"/>
      <c r="U152" s="358"/>
      <c r="V152" s="358"/>
      <c r="W152" s="358"/>
    </row>
    <row r="153" spans="1:23" x14ac:dyDescent="0.25">
      <c r="A153" s="358"/>
      <c r="B153" s="358"/>
      <c r="C153" s="358"/>
      <c r="D153" s="358"/>
      <c r="E153" s="358"/>
      <c r="F153" s="358"/>
      <c r="G153" s="358"/>
      <c r="H153" s="358"/>
      <c r="I153" s="358"/>
      <c r="J153" s="358"/>
      <c r="K153" s="358"/>
      <c r="L153" s="358"/>
      <c r="M153" s="358"/>
      <c r="N153" s="371" t="s">
        <v>529</v>
      </c>
      <c r="O153" s="369" t="s">
        <v>414</v>
      </c>
      <c r="P153" s="358"/>
      <c r="Q153" s="358"/>
      <c r="R153" s="358"/>
      <c r="S153" s="358"/>
      <c r="T153" s="358"/>
      <c r="U153" s="358"/>
      <c r="V153" s="358"/>
      <c r="W153" s="358"/>
    </row>
    <row r="154" spans="1:23" x14ac:dyDescent="0.25">
      <c r="A154" s="358"/>
      <c r="B154" s="358"/>
      <c r="C154" s="358"/>
      <c r="D154" s="358"/>
      <c r="E154" s="358"/>
      <c r="F154" s="358"/>
      <c r="G154" s="358"/>
      <c r="H154" s="358"/>
      <c r="I154" s="358"/>
      <c r="J154" s="358"/>
      <c r="K154" s="358"/>
      <c r="L154" s="358"/>
      <c r="M154" s="358"/>
      <c r="N154" s="371" t="s">
        <v>530</v>
      </c>
      <c r="O154" s="369" t="s">
        <v>414</v>
      </c>
      <c r="P154" s="358"/>
      <c r="Q154" s="358"/>
      <c r="R154" s="358"/>
      <c r="S154" s="358"/>
      <c r="T154" s="358"/>
      <c r="U154" s="358"/>
      <c r="V154" s="358"/>
      <c r="W154" s="358"/>
    </row>
    <row r="155" spans="1:23" x14ac:dyDescent="0.25">
      <c r="A155" s="358"/>
      <c r="B155" s="358"/>
      <c r="C155" s="358"/>
      <c r="D155" s="358"/>
      <c r="E155" s="358"/>
      <c r="F155" s="358"/>
      <c r="G155" s="358"/>
      <c r="H155" s="358"/>
      <c r="I155" s="358"/>
      <c r="J155" s="358"/>
      <c r="K155" s="358"/>
      <c r="L155" s="358"/>
      <c r="M155" s="358"/>
      <c r="N155" s="376" t="s">
        <v>531</v>
      </c>
      <c r="O155" s="374" t="s">
        <v>414</v>
      </c>
      <c r="P155" s="358"/>
      <c r="Q155" s="358"/>
      <c r="R155" s="358"/>
      <c r="S155" s="358"/>
      <c r="T155" s="358"/>
      <c r="U155" s="358"/>
      <c r="V155" s="358"/>
      <c r="W155" s="358"/>
    </row>
    <row r="156" spans="1:23" x14ac:dyDescent="0.25">
      <c r="A156" s="358"/>
      <c r="B156" s="358"/>
      <c r="C156" s="358"/>
      <c r="D156" s="358"/>
      <c r="E156" s="358"/>
      <c r="F156" s="358"/>
      <c r="G156" s="358"/>
      <c r="H156" s="358"/>
      <c r="I156" s="358"/>
      <c r="J156" s="358"/>
      <c r="K156" s="358"/>
      <c r="L156" s="358"/>
      <c r="M156" s="358"/>
      <c r="N156" s="376" t="s">
        <v>532</v>
      </c>
      <c r="O156" s="374" t="s">
        <v>414</v>
      </c>
      <c r="P156" s="358"/>
      <c r="Q156" s="358"/>
      <c r="R156" s="358"/>
      <c r="S156" s="358"/>
      <c r="T156" s="358"/>
      <c r="U156" s="358"/>
      <c r="V156" s="358"/>
      <c r="W156" s="358"/>
    </row>
    <row r="157" spans="1:23" x14ac:dyDescent="0.25">
      <c r="A157" s="358"/>
      <c r="B157" s="358"/>
      <c r="C157" s="358"/>
      <c r="D157" s="358"/>
      <c r="E157" s="358"/>
      <c r="F157" s="358"/>
      <c r="G157" s="358"/>
      <c r="H157" s="358"/>
      <c r="I157" s="358"/>
      <c r="J157" s="358"/>
      <c r="K157" s="358"/>
      <c r="L157" s="358"/>
      <c r="M157" s="358"/>
      <c r="N157" s="376" t="s">
        <v>533</v>
      </c>
      <c r="O157" s="374" t="s">
        <v>414</v>
      </c>
      <c r="P157" s="358"/>
      <c r="Q157" s="358"/>
      <c r="R157" s="358"/>
      <c r="S157" s="358"/>
      <c r="T157" s="358"/>
      <c r="U157" s="358"/>
      <c r="V157" s="358"/>
      <c r="W157" s="358"/>
    </row>
    <row r="158" spans="1:23" x14ac:dyDescent="0.25">
      <c r="A158" s="358"/>
      <c r="B158" s="358"/>
      <c r="C158" s="358"/>
      <c r="D158" s="358"/>
      <c r="E158" s="358"/>
      <c r="F158" s="358"/>
      <c r="G158" s="358"/>
      <c r="H158" s="358"/>
      <c r="I158" s="358"/>
      <c r="J158" s="358"/>
      <c r="K158" s="358"/>
      <c r="L158" s="358"/>
      <c r="M158" s="358"/>
      <c r="N158" s="376" t="s">
        <v>534</v>
      </c>
      <c r="O158" s="374" t="s">
        <v>414</v>
      </c>
      <c r="P158" s="358"/>
      <c r="Q158" s="358"/>
      <c r="R158" s="358"/>
      <c r="S158" s="358"/>
      <c r="T158" s="358"/>
      <c r="U158" s="358"/>
      <c r="V158" s="358"/>
      <c r="W158" s="358"/>
    </row>
    <row r="159" spans="1:23" x14ac:dyDescent="0.25">
      <c r="A159" s="358"/>
      <c r="B159" s="358"/>
      <c r="C159" s="358"/>
      <c r="D159" s="358"/>
      <c r="E159" s="358"/>
      <c r="F159" s="358"/>
      <c r="G159" s="358"/>
      <c r="H159" s="358"/>
      <c r="I159" s="358"/>
      <c r="J159" s="358"/>
      <c r="K159" s="358"/>
      <c r="L159" s="358"/>
      <c r="M159" s="358"/>
      <c r="N159" s="377" t="s">
        <v>601</v>
      </c>
      <c r="O159" s="369"/>
      <c r="P159" s="358"/>
      <c r="Q159" s="358"/>
      <c r="R159" s="358"/>
      <c r="S159" s="358"/>
      <c r="T159" s="358"/>
      <c r="U159" s="358"/>
      <c r="V159" s="358"/>
      <c r="W159" s="358"/>
    </row>
    <row r="160" spans="1:23" x14ac:dyDescent="0.25">
      <c r="A160" s="358"/>
      <c r="B160" s="358"/>
      <c r="C160" s="358"/>
      <c r="D160" s="358"/>
      <c r="E160" s="358"/>
      <c r="F160" s="358"/>
      <c r="G160" s="358"/>
      <c r="H160" s="358"/>
      <c r="I160" s="358"/>
      <c r="J160" s="358"/>
      <c r="K160" s="358"/>
      <c r="L160" s="358"/>
      <c r="M160" s="358"/>
      <c r="N160" s="376" t="s">
        <v>535</v>
      </c>
      <c r="O160" s="369" t="s">
        <v>414</v>
      </c>
      <c r="P160" s="358"/>
      <c r="Q160" s="358"/>
      <c r="R160" s="358"/>
      <c r="S160" s="358"/>
      <c r="T160" s="358"/>
      <c r="U160" s="358"/>
      <c r="V160" s="358"/>
      <c r="W160" s="358"/>
    </row>
    <row r="161" spans="1:23" x14ac:dyDescent="0.25">
      <c r="A161" s="358"/>
      <c r="B161" s="358"/>
      <c r="C161" s="358"/>
      <c r="D161" s="358"/>
      <c r="E161" s="358"/>
      <c r="F161" s="358"/>
      <c r="G161" s="358"/>
      <c r="H161" s="358"/>
      <c r="I161" s="358"/>
      <c r="J161" s="358"/>
      <c r="K161" s="358"/>
      <c r="L161" s="358"/>
      <c r="M161" s="358"/>
      <c r="N161" s="376" t="s">
        <v>536</v>
      </c>
      <c r="O161" s="369" t="s">
        <v>414</v>
      </c>
      <c r="P161" s="358"/>
      <c r="Q161" s="358"/>
      <c r="R161" s="358"/>
      <c r="S161" s="358"/>
      <c r="T161" s="358"/>
      <c r="U161" s="358"/>
      <c r="V161" s="358"/>
      <c r="W161" s="358"/>
    </row>
    <row r="162" spans="1:23" x14ac:dyDescent="0.25">
      <c r="A162" s="358"/>
      <c r="B162" s="358"/>
      <c r="C162" s="358"/>
      <c r="D162" s="358"/>
      <c r="E162" s="358"/>
      <c r="F162" s="358"/>
      <c r="G162" s="358"/>
      <c r="H162" s="358"/>
      <c r="I162" s="358"/>
      <c r="J162" s="358"/>
      <c r="K162" s="358"/>
      <c r="L162" s="358"/>
      <c r="M162" s="358"/>
      <c r="N162" s="376" t="s">
        <v>537</v>
      </c>
      <c r="O162" s="369" t="s">
        <v>414</v>
      </c>
      <c r="P162" s="358"/>
      <c r="Q162" s="358"/>
      <c r="R162" s="358"/>
      <c r="S162" s="358"/>
      <c r="T162" s="358"/>
      <c r="U162" s="358"/>
      <c r="V162" s="358"/>
      <c r="W162" s="358"/>
    </row>
    <row r="163" spans="1:23" x14ac:dyDescent="0.25">
      <c r="A163" s="358"/>
      <c r="B163" s="358"/>
      <c r="C163" s="358"/>
      <c r="D163" s="358"/>
      <c r="E163" s="358"/>
      <c r="F163" s="358"/>
      <c r="G163" s="358"/>
      <c r="H163" s="358"/>
      <c r="I163" s="358"/>
      <c r="J163" s="358"/>
      <c r="K163" s="358"/>
      <c r="L163" s="358"/>
      <c r="M163" s="358"/>
      <c r="N163" s="376" t="s">
        <v>538</v>
      </c>
      <c r="O163" s="374" t="s">
        <v>414</v>
      </c>
      <c r="P163" s="358"/>
      <c r="Q163" s="358"/>
      <c r="R163" s="358"/>
      <c r="S163" s="358"/>
      <c r="T163" s="358"/>
      <c r="U163" s="358"/>
      <c r="V163" s="358"/>
      <c r="W163" s="358"/>
    </row>
    <row r="164" spans="1:23" x14ac:dyDescent="0.25">
      <c r="A164" s="358"/>
      <c r="B164" s="358"/>
      <c r="C164" s="358"/>
      <c r="D164" s="358"/>
      <c r="E164" s="358"/>
      <c r="F164" s="358"/>
      <c r="G164" s="358"/>
      <c r="H164" s="358"/>
      <c r="I164" s="358"/>
      <c r="J164" s="358"/>
      <c r="K164" s="358"/>
      <c r="L164" s="358"/>
      <c r="M164" s="358"/>
      <c r="N164" s="376" t="s">
        <v>539</v>
      </c>
      <c r="O164" s="374" t="s">
        <v>414</v>
      </c>
      <c r="P164" s="358"/>
      <c r="Q164" s="358"/>
      <c r="R164" s="358"/>
      <c r="S164" s="358"/>
      <c r="T164" s="358"/>
      <c r="U164" s="358"/>
      <c r="V164" s="358"/>
      <c r="W164" s="358"/>
    </row>
    <row r="165" spans="1:23" x14ac:dyDescent="0.25">
      <c r="A165" s="358"/>
      <c r="B165" s="358"/>
      <c r="C165" s="358"/>
      <c r="D165" s="358"/>
      <c r="E165" s="358"/>
      <c r="F165" s="358"/>
      <c r="G165" s="358"/>
      <c r="H165" s="358"/>
      <c r="I165" s="358"/>
      <c r="J165" s="358"/>
      <c r="K165" s="358"/>
      <c r="L165" s="358"/>
      <c r="M165" s="358"/>
      <c r="N165" s="376" t="s">
        <v>540</v>
      </c>
      <c r="O165" s="374" t="s">
        <v>414</v>
      </c>
      <c r="P165" s="358"/>
      <c r="Q165" s="358"/>
      <c r="R165" s="358"/>
      <c r="S165" s="358"/>
      <c r="T165" s="358"/>
      <c r="U165" s="358"/>
      <c r="V165" s="358"/>
      <c r="W165" s="358"/>
    </row>
    <row r="166" spans="1:23" x14ac:dyDescent="0.25">
      <c r="A166" s="358"/>
      <c r="B166" s="358"/>
      <c r="C166" s="358"/>
      <c r="D166" s="358"/>
      <c r="E166" s="358"/>
      <c r="F166" s="358"/>
      <c r="G166" s="358"/>
      <c r="H166" s="358"/>
      <c r="I166" s="358"/>
      <c r="J166" s="358"/>
      <c r="K166" s="358"/>
      <c r="L166" s="358"/>
      <c r="M166" s="358"/>
      <c r="N166" s="377" t="s">
        <v>601</v>
      </c>
      <c r="O166" s="369"/>
      <c r="P166" s="358"/>
      <c r="Q166" s="358"/>
      <c r="R166" s="358"/>
      <c r="S166" s="358"/>
      <c r="T166" s="358"/>
      <c r="U166" s="358"/>
      <c r="V166" s="358"/>
      <c r="W166" s="358"/>
    </row>
    <row r="167" spans="1:23" x14ac:dyDescent="0.25">
      <c r="A167" s="358"/>
      <c r="B167" s="358"/>
      <c r="C167" s="358"/>
      <c r="D167" s="358"/>
      <c r="E167" s="358"/>
      <c r="F167" s="358"/>
      <c r="G167" s="358"/>
      <c r="H167" s="358"/>
      <c r="I167" s="358"/>
      <c r="J167" s="358"/>
      <c r="K167" s="358"/>
      <c r="L167" s="358"/>
      <c r="M167" s="358"/>
      <c r="N167" s="376" t="s">
        <v>541</v>
      </c>
      <c r="O167" s="369" t="s">
        <v>414</v>
      </c>
      <c r="P167" s="358"/>
      <c r="Q167" s="358"/>
      <c r="R167" s="358"/>
      <c r="S167" s="358"/>
      <c r="T167" s="358"/>
      <c r="U167" s="358"/>
      <c r="V167" s="358"/>
      <c r="W167" s="358"/>
    </row>
    <row r="168" spans="1:23" x14ac:dyDescent="0.25">
      <c r="A168" s="358"/>
      <c r="B168" s="358"/>
      <c r="C168" s="358"/>
      <c r="D168" s="358"/>
      <c r="E168" s="358"/>
      <c r="F168" s="358"/>
      <c r="G168" s="358"/>
      <c r="H168" s="358"/>
      <c r="I168" s="358"/>
      <c r="J168" s="358"/>
      <c r="K168" s="358"/>
      <c r="L168" s="358"/>
      <c r="M168" s="358"/>
      <c r="N168" s="376" t="s">
        <v>542</v>
      </c>
      <c r="O168" s="369" t="s">
        <v>414</v>
      </c>
      <c r="P168" s="358"/>
      <c r="Q168" s="358"/>
      <c r="R168" s="358"/>
      <c r="S168" s="358"/>
      <c r="T168" s="358"/>
      <c r="U168" s="358"/>
      <c r="V168" s="358"/>
      <c r="W168" s="358"/>
    </row>
    <row r="169" spans="1:23" x14ac:dyDescent="0.25">
      <c r="A169" s="358"/>
      <c r="B169" s="358"/>
      <c r="C169" s="358"/>
      <c r="D169" s="358"/>
      <c r="E169" s="358"/>
      <c r="F169" s="358"/>
      <c r="G169" s="358"/>
      <c r="H169" s="358"/>
      <c r="I169" s="358"/>
      <c r="J169" s="358"/>
      <c r="K169" s="358"/>
      <c r="L169" s="358"/>
      <c r="M169" s="358"/>
      <c r="N169" s="376" t="s">
        <v>543</v>
      </c>
      <c r="O169" s="369" t="s">
        <v>414</v>
      </c>
      <c r="P169" s="358"/>
      <c r="Q169" s="358"/>
      <c r="R169" s="358"/>
      <c r="S169" s="358"/>
      <c r="T169" s="358"/>
      <c r="U169" s="358"/>
      <c r="V169" s="358"/>
      <c r="W169" s="358"/>
    </row>
    <row r="170" spans="1:23" x14ac:dyDescent="0.25">
      <c r="A170" s="358"/>
      <c r="B170" s="358"/>
      <c r="C170" s="358"/>
      <c r="D170" s="358"/>
      <c r="E170" s="358"/>
      <c r="F170" s="358"/>
      <c r="G170" s="358"/>
      <c r="H170" s="358"/>
      <c r="I170" s="358"/>
      <c r="J170" s="358"/>
      <c r="K170" s="358"/>
      <c r="L170" s="358"/>
      <c r="M170" s="358"/>
      <c r="N170" s="376" t="s">
        <v>544</v>
      </c>
      <c r="O170" s="369" t="s">
        <v>414</v>
      </c>
      <c r="P170" s="358"/>
      <c r="Q170" s="358"/>
      <c r="R170" s="358"/>
      <c r="S170" s="358"/>
      <c r="T170" s="358"/>
      <c r="U170" s="358"/>
      <c r="V170" s="358"/>
      <c r="W170" s="358"/>
    </row>
    <row r="171" spans="1:23" x14ac:dyDescent="0.25">
      <c r="A171" s="358"/>
      <c r="B171" s="358"/>
      <c r="C171" s="358"/>
      <c r="D171" s="358"/>
      <c r="E171" s="358"/>
      <c r="F171" s="358"/>
      <c r="G171" s="358"/>
      <c r="H171" s="358"/>
      <c r="I171" s="358"/>
      <c r="J171" s="358"/>
      <c r="K171" s="358"/>
      <c r="L171" s="358"/>
      <c r="M171" s="358"/>
      <c r="N171" s="362"/>
      <c r="O171" s="360"/>
      <c r="P171" s="358"/>
      <c r="Q171" s="358"/>
      <c r="R171" s="358"/>
      <c r="S171" s="358"/>
      <c r="T171" s="358"/>
      <c r="U171" s="358"/>
      <c r="V171" s="358"/>
      <c r="W171" s="358"/>
    </row>
    <row r="172" spans="1:23" x14ac:dyDescent="0.25">
      <c r="A172" s="358"/>
      <c r="B172" s="358"/>
      <c r="C172" s="358"/>
      <c r="D172" s="358"/>
      <c r="E172" s="358"/>
      <c r="F172" s="358"/>
      <c r="G172" s="358"/>
      <c r="H172" s="358"/>
      <c r="I172" s="358"/>
      <c r="J172" s="358"/>
      <c r="K172" s="358"/>
      <c r="L172" s="358"/>
      <c r="M172" s="358"/>
      <c r="N172" s="362"/>
      <c r="O172" s="360"/>
      <c r="P172" s="358"/>
      <c r="Q172" s="358"/>
      <c r="R172" s="358"/>
      <c r="S172" s="358"/>
      <c r="T172" s="358"/>
      <c r="U172" s="358"/>
      <c r="V172" s="358"/>
      <c r="W172" s="358"/>
    </row>
    <row r="173" spans="1:23" x14ac:dyDescent="0.25">
      <c r="A173" s="358"/>
      <c r="B173" s="358"/>
      <c r="C173" s="358"/>
      <c r="D173" s="358"/>
      <c r="E173" s="358"/>
      <c r="F173" s="358"/>
      <c r="G173" s="358"/>
      <c r="H173" s="358"/>
      <c r="I173" s="358"/>
      <c r="J173" s="358"/>
      <c r="K173" s="358"/>
      <c r="L173" s="358"/>
      <c r="M173" s="358"/>
      <c r="N173" s="362"/>
      <c r="O173" s="360"/>
      <c r="P173" s="358"/>
      <c r="Q173" s="358"/>
      <c r="R173" s="358"/>
      <c r="S173" s="358"/>
      <c r="T173" s="358"/>
      <c r="U173" s="358"/>
      <c r="V173" s="358"/>
      <c r="W173" s="358"/>
    </row>
    <row r="174" spans="1:23" x14ac:dyDescent="0.25">
      <c r="A174" s="358"/>
      <c r="B174" s="358"/>
      <c r="C174" s="358"/>
      <c r="D174" s="358"/>
      <c r="E174" s="358"/>
      <c r="F174" s="358"/>
      <c r="G174" s="358"/>
      <c r="H174" s="358"/>
      <c r="I174" s="358"/>
      <c r="J174" s="358"/>
      <c r="K174" s="358"/>
      <c r="L174" s="358"/>
      <c r="M174" s="358"/>
      <c r="N174" s="362"/>
      <c r="O174" s="360"/>
      <c r="P174" s="358"/>
      <c r="Q174" s="358"/>
      <c r="R174" s="358"/>
      <c r="S174" s="358"/>
      <c r="T174" s="358"/>
      <c r="U174" s="358"/>
      <c r="V174" s="358"/>
      <c r="W174" s="358"/>
    </row>
    <row r="175" spans="1:23" x14ac:dyDescent="0.25">
      <c r="A175" s="358"/>
      <c r="B175" s="358"/>
      <c r="C175" s="358"/>
      <c r="D175" s="358"/>
      <c r="E175" s="358"/>
      <c r="F175" s="358"/>
      <c r="G175" s="358"/>
      <c r="H175" s="358"/>
      <c r="I175" s="358"/>
      <c r="J175" s="358"/>
      <c r="K175" s="358"/>
      <c r="L175" s="358"/>
      <c r="M175" s="358"/>
      <c r="N175" s="362"/>
      <c r="O175" s="360"/>
      <c r="P175" s="358"/>
      <c r="Q175" s="358"/>
      <c r="R175" s="358"/>
      <c r="S175" s="358"/>
      <c r="T175" s="358"/>
      <c r="U175" s="358"/>
      <c r="V175" s="358"/>
      <c r="W175" s="358"/>
    </row>
    <row r="176" spans="1:23" x14ac:dyDescent="0.25">
      <c r="A176" s="358"/>
      <c r="B176" s="358"/>
      <c r="C176" s="358"/>
      <c r="D176" s="358"/>
      <c r="E176" s="358"/>
      <c r="F176" s="358"/>
      <c r="G176" s="358"/>
      <c r="H176" s="358"/>
      <c r="I176" s="358"/>
      <c r="J176" s="358"/>
      <c r="K176" s="358"/>
      <c r="L176" s="358"/>
      <c r="M176" s="358"/>
      <c r="N176" s="362"/>
      <c r="O176" s="360"/>
      <c r="P176" s="358"/>
      <c r="Q176" s="358"/>
      <c r="R176" s="358"/>
      <c r="S176" s="358"/>
      <c r="T176" s="358"/>
      <c r="U176" s="358"/>
      <c r="V176" s="358"/>
      <c r="W176" s="358"/>
    </row>
    <row r="177" spans="1:23" x14ac:dyDescent="0.25">
      <c r="A177" s="358"/>
      <c r="B177" s="358"/>
      <c r="C177" s="358"/>
      <c r="D177" s="358"/>
      <c r="E177" s="358"/>
      <c r="F177" s="358"/>
      <c r="G177" s="358"/>
      <c r="H177" s="358"/>
      <c r="I177" s="358"/>
      <c r="J177" s="358"/>
      <c r="K177" s="358"/>
      <c r="L177" s="358"/>
      <c r="M177" s="358"/>
      <c r="N177" s="362"/>
      <c r="O177" s="360"/>
      <c r="P177" s="358"/>
      <c r="Q177" s="358"/>
      <c r="R177" s="358"/>
      <c r="S177" s="358"/>
      <c r="T177" s="358"/>
      <c r="U177" s="358"/>
      <c r="V177" s="358"/>
      <c r="W177" s="358"/>
    </row>
    <row r="178" spans="1:23" x14ac:dyDescent="0.25">
      <c r="A178" s="358"/>
      <c r="B178" s="358"/>
      <c r="C178" s="358"/>
      <c r="D178" s="358"/>
      <c r="E178" s="358"/>
      <c r="F178" s="358"/>
      <c r="G178" s="358"/>
      <c r="H178" s="358"/>
      <c r="I178" s="358"/>
      <c r="J178" s="358"/>
      <c r="K178" s="358"/>
      <c r="L178" s="358"/>
      <c r="M178" s="358"/>
      <c r="N178" s="362"/>
      <c r="O178" s="360"/>
      <c r="P178" s="358"/>
      <c r="Q178" s="358"/>
      <c r="R178" s="358"/>
      <c r="S178" s="358"/>
      <c r="T178" s="358"/>
      <c r="U178" s="358"/>
      <c r="V178" s="358"/>
      <c r="W178" s="358"/>
    </row>
    <row r="179" spans="1:23" x14ac:dyDescent="0.25">
      <c r="A179" s="358"/>
      <c r="B179" s="358"/>
      <c r="C179" s="358"/>
      <c r="D179" s="358"/>
      <c r="E179" s="358"/>
      <c r="F179" s="358"/>
      <c r="G179" s="358"/>
      <c r="H179" s="358"/>
      <c r="I179" s="358"/>
      <c r="J179" s="358"/>
      <c r="K179" s="358"/>
      <c r="L179" s="358"/>
      <c r="M179" s="358"/>
      <c r="N179" s="362"/>
      <c r="O179" s="360"/>
      <c r="P179" s="358"/>
      <c r="Q179" s="358"/>
      <c r="R179" s="358"/>
      <c r="S179" s="358"/>
      <c r="T179" s="358"/>
      <c r="U179" s="358"/>
      <c r="V179" s="358"/>
      <c r="W179" s="358"/>
    </row>
    <row r="180" spans="1:23" x14ac:dyDescent="0.25">
      <c r="A180" s="358"/>
      <c r="B180" s="358"/>
      <c r="C180" s="358"/>
      <c r="D180" s="358"/>
      <c r="E180" s="358"/>
      <c r="F180" s="358"/>
      <c r="G180" s="358"/>
      <c r="H180" s="358"/>
      <c r="I180" s="358"/>
      <c r="J180" s="358"/>
      <c r="K180" s="358"/>
      <c r="L180" s="358"/>
      <c r="M180" s="358"/>
      <c r="N180" s="362"/>
      <c r="O180" s="360"/>
      <c r="P180" s="358"/>
      <c r="Q180" s="358"/>
      <c r="R180" s="358"/>
      <c r="S180" s="358"/>
      <c r="T180" s="358"/>
      <c r="U180" s="358"/>
      <c r="V180" s="358"/>
      <c r="W180" s="358"/>
    </row>
    <row r="181" spans="1:23" x14ac:dyDescent="0.25">
      <c r="A181" s="358"/>
      <c r="B181" s="358"/>
      <c r="C181" s="358"/>
      <c r="D181" s="358"/>
      <c r="E181" s="358"/>
      <c r="F181" s="358"/>
      <c r="G181" s="358"/>
      <c r="H181" s="358"/>
      <c r="I181" s="358"/>
      <c r="J181" s="358"/>
      <c r="K181" s="358"/>
      <c r="L181" s="358"/>
      <c r="M181" s="358"/>
      <c r="P181" s="358"/>
      <c r="Q181" s="358"/>
      <c r="R181" s="358"/>
      <c r="S181" s="358"/>
      <c r="T181" s="358"/>
      <c r="U181" s="358"/>
      <c r="V181" s="358"/>
      <c r="W181" s="358"/>
    </row>
    <row r="182" spans="1:23" x14ac:dyDescent="0.25">
      <c r="A182" s="358"/>
      <c r="B182" s="358"/>
      <c r="C182" s="358"/>
      <c r="D182" s="358"/>
      <c r="E182" s="358"/>
      <c r="F182" s="358"/>
      <c r="G182" s="358"/>
      <c r="H182" s="358"/>
      <c r="I182" s="358"/>
      <c r="J182" s="358"/>
      <c r="K182" s="358"/>
      <c r="L182" s="358"/>
      <c r="M182" s="358"/>
      <c r="P182" s="358"/>
      <c r="Q182" s="358"/>
      <c r="R182" s="358"/>
      <c r="S182" s="358"/>
      <c r="T182" s="358"/>
      <c r="U182" s="358"/>
      <c r="V182" s="358"/>
      <c r="W182" s="358"/>
    </row>
    <row r="183" spans="1:23" x14ac:dyDescent="0.25">
      <c r="A183" s="358"/>
      <c r="B183" s="358"/>
      <c r="C183" s="358"/>
      <c r="D183" s="358"/>
      <c r="E183" s="358"/>
      <c r="F183" s="358"/>
      <c r="G183" s="358"/>
      <c r="H183" s="358"/>
      <c r="I183" s="358"/>
      <c r="J183" s="358"/>
      <c r="K183" s="358"/>
      <c r="L183" s="358"/>
      <c r="M183" s="358"/>
      <c r="P183" s="358"/>
      <c r="Q183" s="358"/>
      <c r="R183" s="358"/>
      <c r="S183" s="358"/>
      <c r="T183" s="358"/>
      <c r="U183" s="358"/>
      <c r="V183" s="358"/>
      <c r="W183" s="358"/>
    </row>
    <row r="184" spans="1:23" x14ac:dyDescent="0.25">
      <c r="A184" s="358"/>
      <c r="B184" s="358"/>
      <c r="C184" s="358"/>
      <c r="D184" s="358"/>
      <c r="E184" s="358"/>
      <c r="F184" s="358"/>
      <c r="G184" s="358"/>
      <c r="H184" s="358"/>
      <c r="I184" s="358"/>
      <c r="J184" s="358"/>
      <c r="K184" s="358"/>
      <c r="L184" s="358"/>
      <c r="M184" s="358"/>
      <c r="P184" s="358"/>
      <c r="Q184" s="358"/>
      <c r="R184" s="358"/>
      <c r="S184" s="358"/>
      <c r="T184" s="358"/>
      <c r="U184" s="358"/>
      <c r="V184" s="358"/>
      <c r="W184" s="358"/>
    </row>
    <row r="185" spans="1:23" x14ac:dyDescent="0.25">
      <c r="A185" s="358"/>
      <c r="B185" s="358"/>
      <c r="C185" s="358"/>
      <c r="D185" s="358"/>
      <c r="E185" s="358"/>
      <c r="F185" s="358"/>
      <c r="G185" s="358"/>
      <c r="H185" s="358"/>
      <c r="I185" s="358"/>
      <c r="J185" s="358"/>
      <c r="K185" s="358"/>
      <c r="L185" s="358"/>
      <c r="M185" s="358"/>
      <c r="P185" s="358"/>
      <c r="Q185" s="358"/>
      <c r="R185" s="358"/>
      <c r="S185" s="358"/>
      <c r="T185" s="358"/>
      <c r="U185" s="358"/>
      <c r="V185" s="358"/>
      <c r="W185" s="358"/>
    </row>
    <row r="186" spans="1:23" x14ac:dyDescent="0.25">
      <c r="A186" s="358"/>
      <c r="B186" s="358"/>
      <c r="C186" s="358"/>
      <c r="D186" s="358"/>
      <c r="E186" s="358"/>
      <c r="F186" s="358"/>
      <c r="G186" s="358"/>
      <c r="H186" s="358"/>
      <c r="I186" s="358"/>
      <c r="J186" s="358"/>
      <c r="K186" s="358"/>
      <c r="L186" s="358"/>
      <c r="M186" s="358"/>
      <c r="P186" s="358"/>
      <c r="Q186" s="358"/>
      <c r="R186" s="358"/>
      <c r="S186" s="358"/>
      <c r="T186" s="358"/>
      <c r="U186" s="358"/>
      <c r="V186" s="358"/>
      <c r="W186" s="358"/>
    </row>
    <row r="187" spans="1:23" x14ac:dyDescent="0.25">
      <c r="A187" s="358"/>
      <c r="B187" s="358"/>
      <c r="C187" s="358"/>
      <c r="D187" s="358"/>
      <c r="E187" s="358"/>
      <c r="F187" s="358"/>
      <c r="G187" s="358"/>
      <c r="H187" s="358"/>
      <c r="I187" s="358"/>
      <c r="J187" s="358"/>
      <c r="K187" s="358"/>
      <c r="L187" s="358"/>
      <c r="M187" s="358"/>
      <c r="P187" s="358"/>
      <c r="Q187" s="358"/>
      <c r="R187" s="358"/>
      <c r="S187" s="358"/>
      <c r="T187" s="358"/>
      <c r="U187" s="358"/>
      <c r="V187" s="358"/>
      <c r="W187" s="358"/>
    </row>
    <row r="188" spans="1:23" x14ac:dyDescent="0.25">
      <c r="A188" s="358"/>
      <c r="B188" s="358"/>
      <c r="C188" s="358"/>
      <c r="D188" s="358"/>
      <c r="E188" s="358"/>
      <c r="F188" s="358"/>
      <c r="G188" s="358"/>
      <c r="H188" s="358"/>
      <c r="I188" s="358"/>
      <c r="J188" s="358"/>
      <c r="K188" s="358"/>
      <c r="L188" s="358"/>
      <c r="M188" s="358"/>
      <c r="P188" s="358"/>
      <c r="Q188" s="358"/>
      <c r="R188" s="358"/>
      <c r="S188" s="358"/>
      <c r="T188" s="358"/>
      <c r="U188" s="358"/>
      <c r="V188" s="358"/>
      <c r="W188" s="358"/>
    </row>
    <row r="189" spans="1:23" x14ac:dyDescent="0.25">
      <c r="A189" s="358"/>
      <c r="B189" s="358"/>
      <c r="C189" s="358"/>
      <c r="D189" s="358"/>
      <c r="E189" s="358"/>
      <c r="F189" s="358"/>
      <c r="G189" s="358"/>
      <c r="H189" s="358"/>
      <c r="I189" s="358"/>
      <c r="J189" s="358"/>
      <c r="K189" s="358"/>
      <c r="L189" s="358"/>
      <c r="M189" s="358"/>
      <c r="P189" s="358"/>
      <c r="Q189" s="358"/>
      <c r="R189" s="358"/>
      <c r="S189" s="358"/>
      <c r="T189" s="358"/>
      <c r="U189" s="358"/>
      <c r="V189" s="358"/>
      <c r="W189" s="358"/>
    </row>
    <row r="190" spans="1:23" x14ac:dyDescent="0.25">
      <c r="A190" s="358"/>
      <c r="B190" s="358"/>
      <c r="C190" s="358"/>
      <c r="D190" s="358"/>
      <c r="E190" s="358"/>
      <c r="F190" s="358"/>
      <c r="G190" s="358"/>
      <c r="H190" s="358"/>
      <c r="I190" s="358"/>
      <c r="J190" s="358"/>
      <c r="K190" s="358"/>
      <c r="L190" s="358"/>
      <c r="M190" s="358"/>
      <c r="P190" s="358"/>
      <c r="Q190" s="358"/>
      <c r="R190" s="358"/>
      <c r="S190" s="358"/>
      <c r="T190" s="358"/>
      <c r="U190" s="358"/>
      <c r="V190" s="358"/>
      <c r="W190" s="358"/>
    </row>
    <row r="191" spans="1:23" x14ac:dyDescent="0.25">
      <c r="A191" s="358"/>
      <c r="B191" s="358"/>
      <c r="C191" s="358"/>
      <c r="D191" s="358"/>
      <c r="E191" s="358"/>
      <c r="G191" s="358"/>
      <c r="H191" s="358"/>
      <c r="I191" s="358"/>
      <c r="J191" s="358"/>
      <c r="K191" s="358"/>
      <c r="L191" s="358"/>
      <c r="M191" s="358"/>
      <c r="P191" s="358"/>
      <c r="Q191" s="358"/>
      <c r="R191" s="358"/>
      <c r="S191" s="358"/>
      <c r="T191" s="358"/>
      <c r="U191" s="358"/>
      <c r="V191" s="358"/>
      <c r="W191" s="358"/>
    </row>
    <row r="192" spans="1:23" x14ac:dyDescent="0.25">
      <c r="A192" s="358"/>
      <c r="B192" s="358"/>
      <c r="C192" s="358"/>
      <c r="D192" s="358"/>
      <c r="E192" s="358"/>
      <c r="G192" s="358"/>
      <c r="H192" s="358"/>
      <c r="I192" s="358"/>
      <c r="J192" s="358"/>
      <c r="K192" s="358"/>
      <c r="L192" s="358"/>
      <c r="M192" s="358"/>
      <c r="P192" s="358"/>
      <c r="Q192" s="358"/>
      <c r="R192" s="358"/>
      <c r="S192" s="358"/>
      <c r="T192" s="358"/>
      <c r="U192" s="358"/>
      <c r="V192" s="358"/>
      <c r="W192" s="358"/>
    </row>
    <row r="193" spans="8:23" x14ac:dyDescent="0.25">
      <c r="H193" s="358"/>
      <c r="I193" s="358"/>
      <c r="J193" s="358"/>
      <c r="K193" s="358"/>
      <c r="L193" s="358"/>
      <c r="M193" s="358"/>
      <c r="P193" s="358"/>
      <c r="Q193" s="358"/>
      <c r="R193" s="358"/>
      <c r="S193" s="358"/>
      <c r="T193" s="358"/>
      <c r="U193" s="358"/>
      <c r="V193" s="358"/>
      <c r="W193" s="358"/>
    </row>
    <row r="194" spans="8:23" x14ac:dyDescent="0.25">
      <c r="H194" s="358"/>
      <c r="I194" s="358"/>
      <c r="J194" s="358"/>
      <c r="K194" s="358"/>
      <c r="L194" s="358"/>
      <c r="M194" s="358"/>
      <c r="P194" s="358"/>
      <c r="Q194" s="358"/>
      <c r="R194" s="358"/>
      <c r="S194" s="358"/>
      <c r="T194" s="358"/>
      <c r="U194" s="358"/>
      <c r="V194" s="358"/>
      <c r="W194" s="358"/>
    </row>
    <row r="195" spans="8:23" x14ac:dyDescent="0.25">
      <c r="H195" s="358"/>
      <c r="I195" s="358"/>
      <c r="J195" s="358"/>
      <c r="K195" s="358"/>
      <c r="L195" s="358"/>
      <c r="M195" s="358"/>
      <c r="P195" s="358"/>
      <c r="Q195" s="358"/>
      <c r="R195" s="358"/>
      <c r="S195" s="358"/>
      <c r="T195" s="358"/>
      <c r="U195" s="358"/>
      <c r="V195" s="358"/>
      <c r="W195" s="358"/>
    </row>
    <row r="196" spans="8:23" x14ac:dyDescent="0.25">
      <c r="H196" s="358"/>
      <c r="I196" s="358"/>
      <c r="J196" s="358"/>
      <c r="K196" s="358"/>
      <c r="L196" s="358"/>
      <c r="M196" s="358"/>
      <c r="P196" s="358"/>
      <c r="Q196" s="358"/>
      <c r="R196" s="358"/>
      <c r="S196" s="358"/>
      <c r="T196" s="358"/>
      <c r="U196" s="358"/>
      <c r="V196" s="358"/>
      <c r="W196" s="358"/>
    </row>
    <row r="197" spans="8:23" x14ac:dyDescent="0.25">
      <c r="H197" s="358"/>
      <c r="I197" s="358"/>
      <c r="J197" s="358"/>
      <c r="K197" s="358"/>
      <c r="L197" s="358"/>
      <c r="M197" s="358"/>
      <c r="P197" s="358"/>
      <c r="Q197" s="358"/>
      <c r="R197" s="358"/>
      <c r="S197" s="358"/>
      <c r="T197" s="358"/>
      <c r="U197" s="358"/>
      <c r="V197" s="358"/>
      <c r="W197" s="358"/>
    </row>
    <row r="198" spans="8:23" x14ac:dyDescent="0.25">
      <c r="H198" s="358"/>
      <c r="I198" s="358"/>
      <c r="J198" s="358"/>
      <c r="K198" s="358"/>
      <c r="L198" s="358"/>
      <c r="M198" s="358"/>
      <c r="P198" s="358"/>
      <c r="Q198" s="358"/>
      <c r="R198" s="358"/>
      <c r="S198" s="358"/>
      <c r="T198" s="358"/>
      <c r="U198" s="358"/>
      <c r="V198" s="358"/>
      <c r="W198" s="358"/>
    </row>
    <row r="199" spans="8:23" x14ac:dyDescent="0.25">
      <c r="H199" s="358"/>
      <c r="I199" s="358"/>
      <c r="J199" s="358"/>
      <c r="K199" s="358"/>
      <c r="L199" s="358"/>
      <c r="M199" s="358"/>
      <c r="P199" s="358"/>
      <c r="Q199" s="358"/>
      <c r="R199" s="358"/>
      <c r="S199" s="358"/>
      <c r="T199" s="358"/>
      <c r="U199" s="358"/>
      <c r="V199" s="358"/>
      <c r="W199" s="358"/>
    </row>
    <row r="200" spans="8:23" x14ac:dyDescent="0.25">
      <c r="H200" s="358"/>
      <c r="I200" s="358"/>
      <c r="J200" s="358"/>
      <c r="K200" s="358"/>
      <c r="L200" s="358"/>
      <c r="M200" s="358"/>
      <c r="P200" s="358"/>
      <c r="Q200" s="358"/>
      <c r="R200" s="358"/>
      <c r="S200" s="358"/>
      <c r="T200" s="358"/>
      <c r="U200" s="358"/>
      <c r="V200" s="358"/>
      <c r="W200" s="358"/>
    </row>
    <row r="201" spans="8:23" x14ac:dyDescent="0.25">
      <c r="H201" s="358"/>
      <c r="I201" s="358"/>
      <c r="K201" s="358"/>
      <c r="L201" s="358"/>
      <c r="M201" s="358"/>
      <c r="P201" s="358"/>
      <c r="Q201" s="358"/>
      <c r="R201" s="358"/>
      <c r="S201" s="358"/>
      <c r="T201" s="358"/>
      <c r="U201" s="358"/>
      <c r="V201" s="358"/>
      <c r="W201" s="358"/>
    </row>
    <row r="202" spans="8:23" x14ac:dyDescent="0.25">
      <c r="H202" s="358"/>
      <c r="I202" s="358"/>
      <c r="K202" s="358"/>
      <c r="L202" s="358"/>
      <c r="M202" s="358"/>
      <c r="P202" s="358"/>
      <c r="Q202" s="358"/>
      <c r="R202" s="358"/>
      <c r="S202" s="358"/>
      <c r="T202" s="358"/>
      <c r="U202" s="358"/>
      <c r="V202" s="358"/>
      <c r="W202" s="358"/>
    </row>
  </sheetData>
  <sheetProtection selectLockedCells="1"/>
  <mergeCells count="13">
    <mergeCell ref="D73:F73"/>
    <mergeCell ref="D74:F74"/>
    <mergeCell ref="N6:O6"/>
    <mergeCell ref="B10:D10"/>
    <mergeCell ref="B8:D8"/>
    <mergeCell ref="I42:K42"/>
    <mergeCell ref="B9:D9"/>
    <mergeCell ref="B11:D11"/>
    <mergeCell ref="B1:C1"/>
    <mergeCell ref="B4:D4"/>
    <mergeCell ref="B5:D5"/>
    <mergeCell ref="B6:D6"/>
    <mergeCell ref="B7:D7"/>
  </mergeCells>
  <dataValidations count="18">
    <dataValidation type="list" allowBlank="1" showInputMessage="1" showErrorMessage="1" sqref="C37 B23">
      <formula1>$C$7:$C$10</formula1>
    </dataValidation>
    <dataValidation type="list" allowBlank="1" showInputMessage="1" showErrorMessage="1" sqref="A36:A37">
      <formula1>$A$8:$A$20</formula1>
    </dataValidation>
    <dataValidation type="list" allowBlank="1" showInputMessage="1" showErrorMessage="1" sqref="D54">
      <formula1>$N$150:$N$158</formula1>
    </dataValidation>
    <dataValidation type="list" allowBlank="1" showInputMessage="1" showErrorMessage="1" sqref="D55:D56">
      <formula1>$N$131:$N$139</formula1>
    </dataValidation>
    <dataValidation type="list" allowBlank="1" showInputMessage="1" showErrorMessage="1" sqref="D57">
      <formula1>$N$145:$N$149</formula1>
    </dataValidation>
    <dataValidation type="list" allowBlank="1" showInputMessage="1" showErrorMessage="1" sqref="D59">
      <formula1>$N$159:$N$165</formula1>
    </dataValidation>
    <dataValidation type="list" allowBlank="1" showInputMessage="1" showErrorMessage="1" sqref="D60">
      <formula1>$N$166:$N$170</formula1>
    </dataValidation>
    <dataValidation type="list" allowBlank="1" showInputMessage="1" showErrorMessage="1" sqref="D58">
      <formula1>$N$141:$N$144</formula1>
    </dataValidation>
    <dataValidation type="list" allowBlank="1" showInputMessage="1" showErrorMessage="1" sqref="B1">
      <formula1>$N$1:$N$3</formula1>
    </dataValidation>
    <dataValidation type="list" allowBlank="1" showInputMessage="1" showErrorMessage="1" sqref="D23">
      <formula1>$E$7:$E$23</formula1>
    </dataValidation>
    <dataValidation type="list" allowBlank="1" showInputMessage="1" showErrorMessage="1" sqref="D45">
      <formula1>$N$7:$N$15</formula1>
    </dataValidation>
    <dataValidation type="list" allowBlank="1" showInputMessage="1" showErrorMessage="1" sqref="D46">
      <formula1>$N$16:$N$34</formula1>
    </dataValidation>
    <dataValidation type="list" allowBlank="1" showInputMessage="1" showErrorMessage="1" sqref="D47">
      <formula1>$N$36:$N$41</formula1>
    </dataValidation>
    <dataValidation type="list" allowBlank="1" showInputMessage="1" showErrorMessage="1" sqref="D48">
      <formula1>$N$42:$N$56</formula1>
    </dataValidation>
    <dataValidation type="list" allowBlank="1" showInputMessage="1" showErrorMessage="1" sqref="D49">
      <formula1>$N$57:$N$65</formula1>
    </dataValidation>
    <dataValidation type="list" allowBlank="1" showInputMessage="1" showErrorMessage="1" sqref="D61:D65">
      <formula1>$N$66:$N$97</formula1>
    </dataValidation>
    <dataValidation type="list" allowBlank="1" showInputMessage="1" showErrorMessage="1" sqref="D53">
      <formula1>$N$98:$N$104</formula1>
    </dataValidation>
    <dataValidation type="list" allowBlank="1" showInputMessage="1" showErrorMessage="1" sqref="D50:D52">
      <formula1>$N$105:$N$125</formula1>
    </dataValidation>
  </dataValidations>
  <printOptions verticalCentered="1"/>
  <pageMargins left="0.25" right="0.25" top="0.5" bottom="0.5" header="0.3" footer="0.3"/>
  <pageSetup paperSize="5" scale="79" fitToHeight="2" orientation="landscape" r:id="rId1"/>
  <headerFooter>
    <oddHeader>&amp;LState of NH, DHHS, DLTSS, BDS&amp;C&amp;A</oddHeader>
    <oddFooter xml:space="preserve">&amp;C&amp;P of &amp;N&amp;R Date Printed: &amp;D   </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'Drop-downs'!$K$7:$K$11</xm:f>
          </x14:formula1>
          <xm:sqref>C25:C35 C15:C19</xm:sqref>
        </x14:dataValidation>
        <x14:dataValidation type="list" allowBlank="1" showInputMessage="1" showErrorMessage="1">
          <x14:formula1>
            <xm:f>'Drop-downs'!$A$7:$A$17</xm:f>
          </x14:formula1>
          <xm:sqref>B4:D4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7"/>
  <sheetViews>
    <sheetView topLeftCell="A2" zoomScale="90" zoomScaleNormal="90" workbookViewId="0">
      <selection activeCell="K23" sqref="K23"/>
    </sheetView>
  </sheetViews>
  <sheetFormatPr defaultColWidth="24" defaultRowHeight="14.25" x14ac:dyDescent="0.2"/>
  <cols>
    <col min="1" max="1" width="46.85546875" style="164" customWidth="1"/>
    <col min="2" max="2" width="18.7109375" style="246" customWidth="1"/>
    <col min="3" max="3" width="20.5703125" style="164" customWidth="1"/>
    <col min="4" max="4" width="13.85546875" style="164" customWidth="1"/>
    <col min="5" max="5" width="14.42578125" style="242" customWidth="1"/>
    <col min="6" max="6" width="9" style="243" customWidth="1"/>
    <col min="7" max="7" width="7.5703125" style="244" customWidth="1"/>
    <col min="8" max="8" width="10.7109375" style="164" customWidth="1"/>
    <col min="9" max="9" width="2.7109375" style="164" customWidth="1"/>
    <col min="10" max="10" width="11.42578125" style="164" customWidth="1"/>
    <col min="11" max="11" width="15.7109375" style="164" customWidth="1"/>
    <col min="12" max="12" width="12" style="164" customWidth="1"/>
    <col min="13" max="13" width="17.42578125" style="164" customWidth="1"/>
    <col min="14" max="16384" width="24" style="164"/>
  </cols>
  <sheetData>
    <row r="1" spans="1:11" ht="15" x14ac:dyDescent="0.25">
      <c r="A1" s="335">
        <f>'Total Budget'!B1</f>
        <v>0</v>
      </c>
      <c r="B1" s="241"/>
      <c r="C1" s="220"/>
    </row>
    <row r="2" spans="1:11" ht="15" x14ac:dyDescent="0.25">
      <c r="A2" s="220" t="str">
        <f>'Total Budget'!A2</f>
        <v>V3.1 07/20/2022</v>
      </c>
      <c r="B2" s="241"/>
      <c r="C2" s="220"/>
    </row>
    <row r="3" spans="1:11" ht="15" x14ac:dyDescent="0.25">
      <c r="A3" s="220"/>
      <c r="B3" s="241"/>
      <c r="C3" s="220"/>
    </row>
    <row r="4" spans="1:11" ht="30" x14ac:dyDescent="0.25">
      <c r="A4" s="245" t="s">
        <v>597</v>
      </c>
      <c r="B4" s="241"/>
      <c r="C4" s="220"/>
    </row>
    <row r="5" spans="1:11" x14ac:dyDescent="0.2">
      <c r="A5" s="164" t="s">
        <v>115</v>
      </c>
    </row>
    <row r="6" spans="1:11" ht="15" x14ac:dyDescent="0.25">
      <c r="A6" s="238" t="s">
        <v>139</v>
      </c>
      <c r="B6" s="602">
        <f>'Total Budget'!B4:D4</f>
        <v>0</v>
      </c>
      <c r="C6" s="603"/>
      <c r="D6" s="604"/>
    </row>
    <row r="7" spans="1:11" ht="15" x14ac:dyDescent="0.25">
      <c r="A7" s="238" t="s">
        <v>66</v>
      </c>
      <c r="B7" s="605">
        <f>'Total Budget'!B5:D5</f>
        <v>0</v>
      </c>
      <c r="C7" s="605"/>
      <c r="D7" s="605"/>
    </row>
    <row r="8" spans="1:11" ht="15" x14ac:dyDescent="0.25">
      <c r="A8" s="238" t="s">
        <v>99</v>
      </c>
      <c r="B8" s="606">
        <f>'Total Budget'!B6:D6</f>
        <v>0</v>
      </c>
      <c r="C8" s="606"/>
      <c r="D8" s="606"/>
    </row>
    <row r="9" spans="1:11" ht="15" x14ac:dyDescent="0.25">
      <c r="A9" s="239" t="s">
        <v>100</v>
      </c>
      <c r="B9" s="607">
        <f>'Total Budget'!B7:D7</f>
        <v>0</v>
      </c>
      <c r="C9" s="607"/>
      <c r="D9" s="607"/>
    </row>
    <row r="10" spans="1:11" ht="15" x14ac:dyDescent="0.25">
      <c r="A10" s="239" t="s">
        <v>101</v>
      </c>
      <c r="B10" s="607">
        <f>'Total Budget'!B8:D8</f>
        <v>0</v>
      </c>
      <c r="C10" s="607"/>
      <c r="D10" s="607"/>
    </row>
    <row r="11" spans="1:11" ht="15" x14ac:dyDescent="0.25">
      <c r="A11" s="240" t="s">
        <v>160</v>
      </c>
      <c r="B11" s="601">
        <f>'Total Budget'!B10:D10</f>
        <v>0</v>
      </c>
      <c r="C11" s="601"/>
      <c r="D11" s="601"/>
    </row>
    <row r="12" spans="1:11" ht="15" x14ac:dyDescent="0.25">
      <c r="A12" s="220"/>
    </row>
    <row r="13" spans="1:11" s="171" customFormat="1" ht="15.75" thickBot="1" x14ac:dyDescent="0.25">
      <c r="A13" s="247"/>
      <c r="B13" s="248"/>
      <c r="C13" s="248"/>
      <c r="D13" s="248"/>
      <c r="E13" s="248"/>
      <c r="F13" s="249"/>
      <c r="G13" s="250"/>
      <c r="H13" s="250"/>
      <c r="I13" s="250"/>
      <c r="J13" s="250"/>
      <c r="K13" s="251"/>
    </row>
    <row r="14" spans="1:11" ht="15.75" thickBot="1" x14ac:dyDescent="0.25">
      <c r="A14" s="252" t="s">
        <v>83</v>
      </c>
      <c r="B14" s="253" t="s">
        <v>51</v>
      </c>
      <c r="C14" s="253" t="s">
        <v>119</v>
      </c>
      <c r="D14" s="252" t="s">
        <v>118</v>
      </c>
      <c r="E14" s="254" t="s">
        <v>78</v>
      </c>
      <c r="F14" s="242"/>
      <c r="G14" s="243"/>
      <c r="H14" s="244"/>
      <c r="I14" s="244"/>
    </row>
    <row r="15" spans="1:11" x14ac:dyDescent="0.2">
      <c r="A15" s="264" t="s">
        <v>701</v>
      </c>
      <c r="B15" s="38">
        <v>273.56</v>
      </c>
      <c r="C15" s="48"/>
      <c r="D15" s="39"/>
      <c r="E15" s="255">
        <f>B15*D15</f>
        <v>0</v>
      </c>
      <c r="F15" s="242"/>
      <c r="G15" s="243"/>
      <c r="H15" s="244"/>
      <c r="I15" s="244"/>
    </row>
    <row r="16" spans="1:11" x14ac:dyDescent="0.2">
      <c r="A16" s="57"/>
      <c r="B16" s="19"/>
      <c r="C16" s="49"/>
      <c r="D16" s="37"/>
      <c r="E16" s="256">
        <f>B16*D16</f>
        <v>0</v>
      </c>
      <c r="F16" s="242"/>
      <c r="G16" s="243"/>
      <c r="H16" s="244"/>
      <c r="I16" s="244"/>
    </row>
    <row r="17" spans="1:9" ht="15.75" thickBot="1" x14ac:dyDescent="0.3">
      <c r="A17" s="257" t="s">
        <v>78</v>
      </c>
      <c r="B17" s="258"/>
      <c r="C17" s="258"/>
      <c r="D17" s="545"/>
      <c r="E17" s="259">
        <f>SUM(E15:E16)</f>
        <v>0</v>
      </c>
      <c r="F17" s="242"/>
      <c r="G17" s="243"/>
      <c r="H17" s="244"/>
      <c r="I17" s="244"/>
    </row>
    <row r="18" spans="1:9" ht="15" thickBot="1" x14ac:dyDescent="0.25"/>
    <row r="19" spans="1:9" ht="45.75" thickBot="1" x14ac:dyDescent="0.25">
      <c r="A19" s="252" t="s">
        <v>116</v>
      </c>
      <c r="B19" s="253" t="s">
        <v>51</v>
      </c>
      <c r="C19" s="253" t="s">
        <v>125</v>
      </c>
      <c r="D19" s="252" t="s">
        <v>120</v>
      </c>
      <c r="E19" s="254" t="s">
        <v>78</v>
      </c>
    </row>
    <row r="20" spans="1:9" x14ac:dyDescent="0.2">
      <c r="A20" s="264" t="s">
        <v>116</v>
      </c>
      <c r="B20" s="38">
        <v>106.3</v>
      </c>
      <c r="C20" s="38"/>
      <c r="D20" s="39"/>
      <c r="E20" s="255">
        <f>B20*D20</f>
        <v>0</v>
      </c>
    </row>
    <row r="21" spans="1:9" ht="15.75" thickBot="1" x14ac:dyDescent="0.3">
      <c r="A21" s="257" t="s">
        <v>78</v>
      </c>
      <c r="B21" s="258"/>
      <c r="C21" s="258"/>
      <c r="D21" s="61"/>
      <c r="E21" s="259">
        <f>SUM(E20:E20)</f>
        <v>0</v>
      </c>
    </row>
    <row r="22" spans="1:9" ht="15" thickBot="1" x14ac:dyDescent="0.25"/>
    <row r="23" spans="1:9" ht="75.75" thickBot="1" x14ac:dyDescent="0.25">
      <c r="A23" s="252" t="s">
        <v>117</v>
      </c>
      <c r="B23" s="253" t="s">
        <v>51</v>
      </c>
      <c r="C23" s="253" t="s">
        <v>126</v>
      </c>
      <c r="D23" s="252" t="s">
        <v>120</v>
      </c>
      <c r="E23" s="254" t="s">
        <v>78</v>
      </c>
    </row>
    <row r="24" spans="1:9" x14ac:dyDescent="0.2">
      <c r="A24" s="264" t="s">
        <v>117</v>
      </c>
      <c r="B24" s="38">
        <v>341.53</v>
      </c>
      <c r="C24" s="38"/>
      <c r="D24" s="39"/>
      <c r="E24" s="255">
        <f>B24*D24</f>
        <v>0</v>
      </c>
    </row>
    <row r="25" spans="1:9" ht="15.75" thickBot="1" x14ac:dyDescent="0.3">
      <c r="A25" s="257" t="s">
        <v>78</v>
      </c>
      <c r="B25" s="258"/>
      <c r="C25" s="258"/>
      <c r="D25" s="61"/>
      <c r="E25" s="259">
        <f>SUM(E24:E24)</f>
        <v>0</v>
      </c>
    </row>
    <row r="26" spans="1:9" ht="15" x14ac:dyDescent="0.25">
      <c r="A26" s="260"/>
      <c r="B26" s="261"/>
      <c r="C26" s="261"/>
      <c r="D26" s="260"/>
      <c r="E26" s="262"/>
      <c r="F26" s="263"/>
    </row>
    <row r="27" spans="1:9" x14ac:dyDescent="0.2">
      <c r="I27" s="148"/>
    </row>
  </sheetData>
  <mergeCells count="6">
    <mergeCell ref="B11:D11"/>
    <mergeCell ref="B6:D6"/>
    <mergeCell ref="B7:D7"/>
    <mergeCell ref="B8:D8"/>
    <mergeCell ref="B9:D9"/>
    <mergeCell ref="B10:D10"/>
  </mergeCells>
  <printOptions verticalCentered="1"/>
  <pageMargins left="0.25" right="0.25" top="0.5" bottom="0.5" header="0.3" footer="0.3"/>
  <pageSetup paperSize="5" fitToHeight="0" orientation="landscape" horizontalDpi="90" verticalDpi="90" r:id="rId1"/>
  <headerFooter>
    <oddHeader>&amp;LState of NH, DHHS, DLTSS, BDS&amp;C&amp;A</oddHeader>
    <oddFooter xml:space="preserve">&amp;C&amp;P of &amp;N&amp;RPrinted on &amp;D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3"/>
  <sheetViews>
    <sheetView zoomScale="90" zoomScaleNormal="90" zoomScaleSheetLayoutView="100" workbookViewId="0">
      <selection activeCell="I21" sqref="I21"/>
    </sheetView>
  </sheetViews>
  <sheetFormatPr defaultColWidth="24" defaultRowHeight="14.25" x14ac:dyDescent="0.2"/>
  <cols>
    <col min="1" max="1" width="45.7109375" style="164" customWidth="1"/>
    <col min="2" max="2" width="17" style="246" customWidth="1"/>
    <col min="3" max="3" width="22.42578125" style="164" customWidth="1"/>
    <col min="4" max="4" width="15" style="164" customWidth="1"/>
    <col min="5" max="5" width="14.42578125" style="242" customWidth="1"/>
    <col min="6" max="6" width="10" style="243" customWidth="1"/>
    <col min="7" max="7" width="16.42578125" style="244" customWidth="1"/>
    <col min="8" max="8" width="15.85546875" style="164" customWidth="1"/>
    <col min="9" max="9" width="8.28515625" style="164" customWidth="1"/>
    <col min="10" max="10" width="15.7109375" style="164" customWidth="1"/>
    <col min="11" max="11" width="2.7109375" style="164" customWidth="1"/>
    <col min="12" max="12" width="12.140625" style="164" customWidth="1"/>
    <col min="13" max="13" width="17.5703125" style="164" customWidth="1"/>
    <col min="14" max="14" width="11.42578125" style="164" customWidth="1"/>
    <col min="15" max="15" width="17.28515625" style="164" customWidth="1"/>
    <col min="16" max="16" width="5.140625" style="164" customWidth="1"/>
    <col min="17" max="16384" width="24" style="164"/>
  </cols>
  <sheetData>
    <row r="1" spans="1:15" ht="15" x14ac:dyDescent="0.25">
      <c r="A1" s="335">
        <f>'Total Budget'!B1</f>
        <v>0</v>
      </c>
    </row>
    <row r="2" spans="1:15" ht="15" x14ac:dyDescent="0.25">
      <c r="A2" s="220" t="str">
        <f>'Total Budget'!A2</f>
        <v>V3.1 07/20/2022</v>
      </c>
    </row>
    <row r="4" spans="1:15" ht="15" x14ac:dyDescent="0.25">
      <c r="A4" s="220" t="s">
        <v>583</v>
      </c>
    </row>
    <row r="6" spans="1:15" ht="15" x14ac:dyDescent="0.25">
      <c r="A6" s="212" t="s">
        <v>139</v>
      </c>
      <c r="B6" s="617">
        <f>'Total Budget'!B4:D4</f>
        <v>0</v>
      </c>
      <c r="C6" s="618"/>
      <c r="D6" s="619"/>
    </row>
    <row r="7" spans="1:15" ht="15" x14ac:dyDescent="0.25">
      <c r="A7" s="212" t="s">
        <v>66</v>
      </c>
      <c r="B7" s="620">
        <f>'Total Budget'!B5:D5</f>
        <v>0</v>
      </c>
      <c r="C7" s="620"/>
      <c r="D7" s="620"/>
    </row>
    <row r="8" spans="1:15" ht="15" x14ac:dyDescent="0.25">
      <c r="A8" s="213" t="s">
        <v>99</v>
      </c>
      <c r="B8" s="606">
        <f>'Total Budget'!B6:D6</f>
        <v>0</v>
      </c>
      <c r="C8" s="606"/>
      <c r="D8" s="606"/>
    </row>
    <row r="9" spans="1:15" ht="15" x14ac:dyDescent="0.25">
      <c r="A9" s="213" t="s">
        <v>100</v>
      </c>
      <c r="B9" s="621">
        <f>'Total Budget'!B7:D7</f>
        <v>0</v>
      </c>
      <c r="C9" s="621"/>
      <c r="D9" s="621"/>
    </row>
    <row r="10" spans="1:15" ht="15" x14ac:dyDescent="0.25">
      <c r="A10" s="214" t="s">
        <v>101</v>
      </c>
      <c r="B10" s="622">
        <f>'Total Budget'!B8:D8</f>
        <v>0</v>
      </c>
      <c r="C10" s="622"/>
      <c r="D10" s="622"/>
    </row>
    <row r="11" spans="1:15" ht="15" x14ac:dyDescent="0.25">
      <c r="A11" s="214" t="s">
        <v>160</v>
      </c>
      <c r="B11" s="616">
        <f>'Total Budget'!B10:D10</f>
        <v>0</v>
      </c>
      <c r="C11" s="616"/>
      <c r="D11" s="616"/>
    </row>
    <row r="12" spans="1:15" x14ac:dyDescent="0.2">
      <c r="A12" s="164" t="s">
        <v>115</v>
      </c>
    </row>
    <row r="13" spans="1:15" ht="15" thickBot="1" x14ac:dyDescent="0.25">
      <c r="E13" s="275"/>
      <c r="F13" s="276"/>
      <c r="H13" s="277"/>
    </row>
    <row r="14" spans="1:15" ht="30.75" thickBot="1" x14ac:dyDescent="0.25">
      <c r="A14" s="278" t="s">
        <v>693</v>
      </c>
      <c r="B14" s="279" t="s">
        <v>88</v>
      </c>
      <c r="C14" s="279"/>
      <c r="D14" s="279"/>
      <c r="E14" s="280"/>
      <c r="F14" s="279"/>
      <c r="G14" s="280"/>
      <c r="H14" s="281"/>
      <c r="I14" s="282"/>
      <c r="J14" s="282"/>
      <c r="K14" s="282"/>
      <c r="L14" s="614" t="s">
        <v>148</v>
      </c>
      <c r="M14" s="615"/>
      <c r="N14" s="614" t="s">
        <v>150</v>
      </c>
      <c r="O14" s="615"/>
    </row>
    <row r="15" spans="1:15" ht="45.75" customHeight="1" thickBot="1" x14ac:dyDescent="0.3">
      <c r="A15" s="215" t="s">
        <v>68</v>
      </c>
      <c r="B15" s="207" t="s">
        <v>695</v>
      </c>
      <c r="C15" s="237" t="s">
        <v>51</v>
      </c>
      <c r="D15" s="608" t="s">
        <v>576</v>
      </c>
      <c r="E15" s="609"/>
      <c r="F15" s="610" t="s">
        <v>71</v>
      </c>
      <c r="G15" s="609"/>
      <c r="H15" s="217" t="s">
        <v>78</v>
      </c>
      <c r="L15" s="203" t="s">
        <v>156</v>
      </c>
      <c r="M15" s="204" t="s">
        <v>78</v>
      </c>
      <c r="N15" s="203" t="s">
        <v>156</v>
      </c>
      <c r="O15" s="204" t="s">
        <v>78</v>
      </c>
    </row>
    <row r="16" spans="1:15" ht="15" x14ac:dyDescent="0.25">
      <c r="A16" s="57"/>
      <c r="B16" s="236" t="s">
        <v>146</v>
      </c>
      <c r="C16" s="20">
        <v>0</v>
      </c>
      <c r="D16" s="284"/>
      <c r="E16" s="21">
        <v>0</v>
      </c>
      <c r="F16" s="285"/>
      <c r="G16" s="21">
        <v>0</v>
      </c>
      <c r="H16" s="286">
        <f>C16*E16*G16</f>
        <v>0</v>
      </c>
      <c r="L16" s="430">
        <v>0</v>
      </c>
      <c r="M16" s="136">
        <f>L16*H16</f>
        <v>0</v>
      </c>
      <c r="N16" s="430">
        <v>0</v>
      </c>
      <c r="O16" s="136">
        <f>N16*H16</f>
        <v>0</v>
      </c>
    </row>
    <row r="17" spans="1:15" ht="15" x14ac:dyDescent="0.25">
      <c r="A17" s="57"/>
      <c r="B17" s="236" t="s">
        <v>146</v>
      </c>
      <c r="C17" s="20"/>
      <c r="D17" s="284"/>
      <c r="E17" s="21"/>
      <c r="F17" s="285"/>
      <c r="G17" s="21"/>
      <c r="H17" s="286">
        <f>C17*E17*G17</f>
        <v>0</v>
      </c>
      <c r="L17" s="430"/>
      <c r="M17" s="136">
        <f t="shared" ref="M17:M20" si="0">L17*H17</f>
        <v>0</v>
      </c>
      <c r="N17" s="430"/>
      <c r="O17" s="136">
        <f t="shared" ref="O17:O20" si="1">N17*H17</f>
        <v>0</v>
      </c>
    </row>
    <row r="18" spans="1:15" ht="15" x14ac:dyDescent="0.25">
      <c r="A18" s="57"/>
      <c r="B18" s="236" t="s">
        <v>146</v>
      </c>
      <c r="C18" s="20"/>
      <c r="D18" s="284"/>
      <c r="E18" s="21"/>
      <c r="F18" s="285"/>
      <c r="G18" s="21"/>
      <c r="H18" s="286">
        <f>C18*E18*G18</f>
        <v>0</v>
      </c>
      <c r="L18" s="430"/>
      <c r="M18" s="136">
        <f t="shared" si="0"/>
        <v>0</v>
      </c>
      <c r="N18" s="430"/>
      <c r="O18" s="136">
        <f t="shared" si="1"/>
        <v>0</v>
      </c>
    </row>
    <row r="19" spans="1:15" ht="15" x14ac:dyDescent="0.25">
      <c r="A19" s="57"/>
      <c r="B19" s="236" t="s">
        <v>146</v>
      </c>
      <c r="C19" s="20"/>
      <c r="D19" s="284"/>
      <c r="E19" s="21"/>
      <c r="F19" s="285"/>
      <c r="G19" s="21"/>
      <c r="H19" s="286">
        <f>C19*E19*G19</f>
        <v>0</v>
      </c>
      <c r="L19" s="430"/>
      <c r="M19" s="136">
        <f t="shared" si="0"/>
        <v>0</v>
      </c>
      <c r="N19" s="430"/>
      <c r="O19" s="136">
        <f t="shared" si="1"/>
        <v>0</v>
      </c>
    </row>
    <row r="20" spans="1:15" ht="15.75" thickBot="1" x14ac:dyDescent="0.3">
      <c r="A20" s="57"/>
      <c r="B20" s="236" t="s">
        <v>146</v>
      </c>
      <c r="C20" s="20"/>
      <c r="D20" s="284"/>
      <c r="E20" s="21"/>
      <c r="F20" s="285"/>
      <c r="G20" s="21"/>
      <c r="H20" s="286">
        <f>C20*E20*G20</f>
        <v>0</v>
      </c>
      <c r="L20" s="431"/>
      <c r="M20" s="136">
        <f t="shared" si="0"/>
        <v>0</v>
      </c>
      <c r="N20" s="431"/>
      <c r="O20" s="136">
        <f t="shared" si="1"/>
        <v>0</v>
      </c>
    </row>
    <row r="21" spans="1:15" ht="30.75" thickBot="1" x14ac:dyDescent="0.3">
      <c r="A21" s="157" t="s">
        <v>78</v>
      </c>
      <c r="B21" s="611"/>
      <c r="C21" s="612"/>
      <c r="D21" s="612"/>
      <c r="E21" s="612"/>
      <c r="F21" s="612"/>
      <c r="G21" s="613"/>
      <c r="H21" s="287">
        <f>SUM(H16:H20)</f>
        <v>0</v>
      </c>
      <c r="L21" s="74" t="s">
        <v>154</v>
      </c>
      <c r="M21" s="568">
        <f>SUM(M16:M20)</f>
        <v>0</v>
      </c>
      <c r="N21" s="81" t="s">
        <v>155</v>
      </c>
      <c r="O21" s="568">
        <f>SUM(O16:O20)</f>
        <v>0</v>
      </c>
    </row>
    <row r="23" spans="1:15" ht="15" thickBot="1" x14ac:dyDescent="0.25"/>
    <row r="24" spans="1:15" ht="30.75" thickBot="1" x14ac:dyDescent="0.25">
      <c r="A24" s="278" t="s">
        <v>694</v>
      </c>
      <c r="B24" s="279" t="s">
        <v>88</v>
      </c>
      <c r="C24" s="279"/>
      <c r="D24" s="279"/>
      <c r="E24" s="280"/>
      <c r="F24" s="279"/>
      <c r="G24" s="280"/>
      <c r="H24" s="281"/>
      <c r="I24" s="282"/>
      <c r="J24" s="282"/>
      <c r="K24" s="282"/>
      <c r="L24" s="614" t="s">
        <v>148</v>
      </c>
      <c r="M24" s="615"/>
      <c r="N24" s="614" t="s">
        <v>150</v>
      </c>
      <c r="O24" s="615"/>
    </row>
    <row r="25" spans="1:15" ht="42.75" customHeight="1" thickBot="1" x14ac:dyDescent="0.3">
      <c r="A25" s="215" t="s">
        <v>68</v>
      </c>
      <c r="B25" s="207" t="s">
        <v>696</v>
      </c>
      <c r="C25" s="237" t="s">
        <v>577</v>
      </c>
      <c r="D25" s="608" t="s">
        <v>578</v>
      </c>
      <c r="E25" s="609"/>
      <c r="F25" s="610" t="s">
        <v>71</v>
      </c>
      <c r="G25" s="609"/>
      <c r="H25" s="217" t="s">
        <v>78</v>
      </c>
      <c r="L25" s="203" t="s">
        <v>156</v>
      </c>
      <c r="M25" s="204" t="s">
        <v>78</v>
      </c>
      <c r="N25" s="203" t="s">
        <v>156</v>
      </c>
      <c r="O25" s="204" t="s">
        <v>78</v>
      </c>
    </row>
    <row r="26" spans="1:15" ht="15" x14ac:dyDescent="0.25">
      <c r="A26" s="57"/>
      <c r="B26" s="236" t="s">
        <v>697</v>
      </c>
      <c r="C26" s="20">
        <v>0</v>
      </c>
      <c r="D26" s="284"/>
      <c r="E26" s="21">
        <v>0</v>
      </c>
      <c r="F26" s="285"/>
      <c r="G26" s="21">
        <v>0</v>
      </c>
      <c r="H26" s="286">
        <f>C26*E26*G26</f>
        <v>0</v>
      </c>
      <c r="L26" s="430">
        <v>0</v>
      </c>
      <c r="M26" s="195">
        <f>L26*H26</f>
        <v>0</v>
      </c>
      <c r="N26" s="430">
        <v>0</v>
      </c>
      <c r="O26" s="195">
        <f>N26*H26</f>
        <v>0</v>
      </c>
    </row>
    <row r="27" spans="1:15" ht="15" x14ac:dyDescent="0.25">
      <c r="A27" s="57"/>
      <c r="B27" s="236" t="s">
        <v>697</v>
      </c>
      <c r="C27" s="20"/>
      <c r="D27" s="284"/>
      <c r="E27" s="21"/>
      <c r="F27" s="285"/>
      <c r="G27" s="21"/>
      <c r="H27" s="286">
        <f>C27*E27*G27</f>
        <v>0</v>
      </c>
      <c r="L27" s="430"/>
      <c r="M27" s="195">
        <f t="shared" ref="M27:M29" si="2">L27*H27</f>
        <v>0</v>
      </c>
      <c r="N27" s="430"/>
      <c r="O27" s="195">
        <f t="shared" ref="O27:O29" si="3">N27*H27</f>
        <v>0</v>
      </c>
    </row>
    <row r="28" spans="1:15" ht="15" x14ac:dyDescent="0.25">
      <c r="A28" s="57"/>
      <c r="B28" s="236" t="s">
        <v>697</v>
      </c>
      <c r="C28" s="20"/>
      <c r="D28" s="284"/>
      <c r="E28" s="21"/>
      <c r="F28" s="285"/>
      <c r="G28" s="21"/>
      <c r="H28" s="286">
        <f>C28*E28*G28</f>
        <v>0</v>
      </c>
      <c r="L28" s="430"/>
      <c r="M28" s="195">
        <f t="shared" si="2"/>
        <v>0</v>
      </c>
      <c r="N28" s="430"/>
      <c r="O28" s="195">
        <f t="shared" si="3"/>
        <v>0</v>
      </c>
    </row>
    <row r="29" spans="1:15" ht="15" x14ac:dyDescent="0.25">
      <c r="A29" s="57"/>
      <c r="B29" s="236" t="s">
        <v>697</v>
      </c>
      <c r="C29" s="20"/>
      <c r="D29" s="284"/>
      <c r="E29" s="21"/>
      <c r="F29" s="285"/>
      <c r="G29" s="21"/>
      <c r="H29" s="286">
        <f>C29*E29*G29</f>
        <v>0</v>
      </c>
      <c r="L29" s="430"/>
      <c r="M29" s="195">
        <f t="shared" si="2"/>
        <v>0</v>
      </c>
      <c r="N29" s="430"/>
      <c r="O29" s="195">
        <f t="shared" si="3"/>
        <v>0</v>
      </c>
    </row>
    <row r="30" spans="1:15" ht="15.75" thickBot="1" x14ac:dyDescent="0.3">
      <c r="A30" s="57"/>
      <c r="B30" s="236" t="s">
        <v>697</v>
      </c>
      <c r="C30" s="20"/>
      <c r="D30" s="284"/>
      <c r="E30" s="21"/>
      <c r="F30" s="285"/>
      <c r="G30" s="21"/>
      <c r="H30" s="286">
        <f>C30*E30*G30</f>
        <v>0</v>
      </c>
      <c r="L30" s="431"/>
      <c r="M30" s="195">
        <f>L30*H30</f>
        <v>0</v>
      </c>
      <c r="N30" s="431"/>
      <c r="O30" s="195">
        <f>N30*H30</f>
        <v>0</v>
      </c>
    </row>
    <row r="31" spans="1:15" ht="30.75" thickBot="1" x14ac:dyDescent="0.3">
      <c r="A31" s="157" t="s">
        <v>78</v>
      </c>
      <c r="B31" s="611"/>
      <c r="C31" s="612"/>
      <c r="D31" s="612"/>
      <c r="E31" s="612"/>
      <c r="F31" s="612"/>
      <c r="G31" s="613"/>
      <c r="H31" s="287">
        <f>SUM(H26:H30)</f>
        <v>0</v>
      </c>
      <c r="L31" s="74" t="s">
        <v>154</v>
      </c>
      <c r="M31" s="569">
        <f>SUM(M26:M30)</f>
        <v>0</v>
      </c>
      <c r="N31" s="81" t="s">
        <v>155</v>
      </c>
      <c r="O31" s="569">
        <f>SUM(O26:O30)</f>
        <v>0</v>
      </c>
    </row>
    <row r="33" spans="7:8" ht="15" x14ac:dyDescent="0.25">
      <c r="G33" s="288" t="s">
        <v>157</v>
      </c>
      <c r="H33" s="570">
        <f>H21+H31</f>
        <v>0</v>
      </c>
    </row>
  </sheetData>
  <sheetProtection selectLockedCells="1"/>
  <mergeCells count="16">
    <mergeCell ref="B11:D11"/>
    <mergeCell ref="B6:D6"/>
    <mergeCell ref="B7:D7"/>
    <mergeCell ref="B8:D8"/>
    <mergeCell ref="B9:D9"/>
    <mergeCell ref="B10:D10"/>
    <mergeCell ref="D25:E25"/>
    <mergeCell ref="F25:G25"/>
    <mergeCell ref="B31:G31"/>
    <mergeCell ref="L14:M14"/>
    <mergeCell ref="N14:O14"/>
    <mergeCell ref="D15:E15"/>
    <mergeCell ref="F15:G15"/>
    <mergeCell ref="B21:G21"/>
    <mergeCell ref="L24:M24"/>
    <mergeCell ref="N24:O24"/>
  </mergeCells>
  <printOptions verticalCentered="1"/>
  <pageMargins left="0.25" right="0" top="0.5" bottom="0.5" header="0.3" footer="0.3"/>
  <pageSetup paperSize="5" scale="71" orientation="landscape" horizontalDpi="90" verticalDpi="90" r:id="rId1"/>
  <headerFooter>
    <oddHeader>&amp;LState of NH, DHHS, DLTSS, BDS&amp;C&amp;A</oddHeader>
    <oddFooter xml:space="preserve">&amp;C&amp;P of &amp;N&amp;RPrinted on &amp;D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89"/>
  <sheetViews>
    <sheetView topLeftCell="A52" zoomScale="80" zoomScaleNormal="80" zoomScaleSheetLayoutView="90" workbookViewId="0">
      <selection activeCell="C16" sqref="C16"/>
    </sheetView>
  </sheetViews>
  <sheetFormatPr defaultColWidth="24" defaultRowHeight="14.25" x14ac:dyDescent="0.2"/>
  <cols>
    <col min="1" max="1" width="46.28515625" style="164" customWidth="1"/>
    <col min="2" max="2" width="17" style="246" customWidth="1"/>
    <col min="3" max="3" width="22.42578125" style="164" customWidth="1"/>
    <col min="4" max="4" width="15" style="164" customWidth="1"/>
    <col min="5" max="5" width="14.42578125" style="242" customWidth="1"/>
    <col min="6" max="6" width="10" style="243" customWidth="1"/>
    <col min="7" max="7" width="10.42578125" style="244" customWidth="1"/>
    <col min="8" max="8" width="15.85546875" style="164" customWidth="1"/>
    <col min="9" max="9" width="8.28515625" style="164" customWidth="1"/>
    <col min="10" max="10" width="15.7109375" style="164" customWidth="1"/>
    <col min="11" max="11" width="2.7109375" style="164" customWidth="1"/>
    <col min="12" max="12" width="12.140625" style="164" customWidth="1"/>
    <col min="13" max="13" width="17.5703125" style="164" customWidth="1"/>
    <col min="14" max="14" width="11.42578125" style="164" customWidth="1"/>
    <col min="15" max="16384" width="24" style="164"/>
  </cols>
  <sheetData>
    <row r="1" spans="1:15" ht="15" x14ac:dyDescent="0.25">
      <c r="A1" s="335">
        <f>'Total Budget'!B1</f>
        <v>0</v>
      </c>
    </row>
    <row r="2" spans="1:15" ht="15" x14ac:dyDescent="0.25">
      <c r="A2" s="220" t="str">
        <f>'Total Budget'!A2</f>
        <v>V3.1 07/20/2022</v>
      </c>
    </row>
    <row r="3" spans="1:15" ht="15" x14ac:dyDescent="0.25">
      <c r="A3" s="220"/>
    </row>
    <row r="4" spans="1:15" ht="15" x14ac:dyDescent="0.25">
      <c r="A4" s="220" t="s">
        <v>357</v>
      </c>
    </row>
    <row r="5" spans="1:15" ht="15" x14ac:dyDescent="0.25">
      <c r="A5" s="220"/>
    </row>
    <row r="6" spans="1:15" ht="15" x14ac:dyDescent="0.25">
      <c r="A6" s="212" t="s">
        <v>139</v>
      </c>
      <c r="B6" s="620">
        <f>'Total Budget'!B4:D4</f>
        <v>0</v>
      </c>
      <c r="C6" s="620"/>
      <c r="D6" s="620"/>
    </row>
    <row r="7" spans="1:15" ht="15" x14ac:dyDescent="0.25">
      <c r="A7" s="212" t="s">
        <v>66</v>
      </c>
      <c r="B7" s="620">
        <f>'Total Budget'!B5:D5</f>
        <v>0</v>
      </c>
      <c r="C7" s="620"/>
      <c r="D7" s="620"/>
    </row>
    <row r="8" spans="1:15" ht="15" x14ac:dyDescent="0.25">
      <c r="A8" s="213" t="s">
        <v>99</v>
      </c>
      <c r="B8" s="606">
        <f>'Total Budget'!B6:D6</f>
        <v>0</v>
      </c>
      <c r="C8" s="606"/>
      <c r="D8" s="606"/>
    </row>
    <row r="9" spans="1:15" ht="15" x14ac:dyDescent="0.25">
      <c r="A9" s="213" t="s">
        <v>100</v>
      </c>
      <c r="B9" s="621">
        <f>'Total Budget'!B7:D7</f>
        <v>0</v>
      </c>
      <c r="C9" s="621"/>
      <c r="D9" s="621"/>
    </row>
    <row r="10" spans="1:15" ht="15" x14ac:dyDescent="0.25">
      <c r="A10" s="214" t="s">
        <v>101</v>
      </c>
      <c r="B10" s="622">
        <f>'Total Budget'!B8:D8</f>
        <v>0</v>
      </c>
      <c r="C10" s="622"/>
      <c r="D10" s="622"/>
    </row>
    <row r="11" spans="1:15" ht="15" x14ac:dyDescent="0.25">
      <c r="A11" s="214" t="s">
        <v>160</v>
      </c>
      <c r="B11" s="616">
        <f>'Total Budget'!B10:D10</f>
        <v>0</v>
      </c>
      <c r="C11" s="616"/>
      <c r="D11" s="616"/>
    </row>
    <row r="12" spans="1:15" x14ac:dyDescent="0.2">
      <c r="A12" s="164" t="s">
        <v>115</v>
      </c>
    </row>
    <row r="13" spans="1:15" s="171" customFormat="1" ht="30.75" thickBot="1" x14ac:dyDescent="0.3">
      <c r="A13" s="432" t="s">
        <v>127</v>
      </c>
      <c r="B13" s="149"/>
      <c r="C13" s="247"/>
      <c r="D13" s="433"/>
      <c r="E13" s="433"/>
      <c r="F13" s="433"/>
      <c r="G13" s="433"/>
      <c r="H13" s="433"/>
      <c r="I13" s="434"/>
      <c r="J13" s="250"/>
    </row>
    <row r="14" spans="1:15" s="435" customFormat="1" ht="62.25" customHeight="1" x14ac:dyDescent="0.25">
      <c r="A14" s="205" t="s">
        <v>68</v>
      </c>
      <c r="B14" s="350" t="s">
        <v>595</v>
      </c>
      <c r="C14" s="206" t="s">
        <v>51</v>
      </c>
      <c r="D14" s="623" t="s">
        <v>70</v>
      </c>
      <c r="E14" s="623"/>
      <c r="F14" s="624" t="s">
        <v>594</v>
      </c>
      <c r="G14" s="624"/>
      <c r="H14" s="625" t="s">
        <v>78</v>
      </c>
      <c r="I14" s="625"/>
      <c r="J14" s="626"/>
      <c r="L14" s="627" t="s">
        <v>148</v>
      </c>
      <c r="M14" s="628"/>
      <c r="N14" s="627" t="s">
        <v>150</v>
      </c>
      <c r="O14" s="628"/>
    </row>
    <row r="15" spans="1:15" ht="30" x14ac:dyDescent="0.25">
      <c r="A15" s="436" t="s">
        <v>73</v>
      </c>
      <c r="B15" s="45"/>
      <c r="C15" s="47" t="s">
        <v>490</v>
      </c>
      <c r="D15" s="351"/>
      <c r="E15" s="144"/>
      <c r="F15" s="45"/>
      <c r="G15" s="144"/>
      <c r="H15" s="18"/>
      <c r="I15" s="186" t="s">
        <v>74</v>
      </c>
      <c r="J15" s="145" t="s">
        <v>75</v>
      </c>
      <c r="L15" s="203" t="s">
        <v>156</v>
      </c>
      <c r="M15" s="204" t="s">
        <v>78</v>
      </c>
      <c r="N15" s="203" t="s">
        <v>156</v>
      </c>
      <c r="O15" s="204" t="s">
        <v>78</v>
      </c>
    </row>
    <row r="16" spans="1:15" x14ac:dyDescent="0.2">
      <c r="A16" s="57" t="s">
        <v>76</v>
      </c>
      <c r="B16" s="19"/>
      <c r="C16" s="50"/>
      <c r="D16" s="18"/>
      <c r="E16" s="499"/>
      <c r="F16" s="45"/>
      <c r="G16" s="21"/>
      <c r="H16" s="22">
        <f>C16*E16*G16</f>
        <v>0</v>
      </c>
      <c r="I16" s="23"/>
      <c r="J16" s="146">
        <f>I16*H16</f>
        <v>0</v>
      </c>
      <c r="L16" s="430"/>
      <c r="M16" s="199">
        <f>L16*(H16+J16)</f>
        <v>0</v>
      </c>
      <c r="N16" s="430"/>
      <c r="O16" s="199">
        <f>N16*(H16+J16)</f>
        <v>0</v>
      </c>
    </row>
    <row r="17" spans="1:15" x14ac:dyDescent="0.2">
      <c r="A17" s="57"/>
      <c r="B17" s="19"/>
      <c r="C17" s="20"/>
      <c r="D17" s="18"/>
      <c r="E17" s="499"/>
      <c r="F17" s="45"/>
      <c r="G17" s="21"/>
      <c r="H17" s="22">
        <f>C17*E17*G17</f>
        <v>0</v>
      </c>
      <c r="I17" s="23"/>
      <c r="J17" s="146">
        <f>I17*H17</f>
        <v>0</v>
      </c>
      <c r="L17" s="430"/>
      <c r="M17" s="199">
        <f t="shared" ref="M17:M25" si="0">L17*(H17+J17)</f>
        <v>0</v>
      </c>
      <c r="N17" s="430"/>
      <c r="O17" s="199">
        <f t="shared" ref="O17:O25" si="1">N17*(H17+J17)</f>
        <v>0</v>
      </c>
    </row>
    <row r="18" spans="1:15" x14ac:dyDescent="0.2">
      <c r="A18" s="57"/>
      <c r="B18" s="19"/>
      <c r="C18" s="20"/>
      <c r="D18" s="18"/>
      <c r="E18" s="499"/>
      <c r="F18" s="45"/>
      <c r="G18" s="21"/>
      <c r="H18" s="22">
        <f>C18*E18*G18</f>
        <v>0</v>
      </c>
      <c r="I18" s="23"/>
      <c r="J18" s="146">
        <f>I18*H18</f>
        <v>0</v>
      </c>
      <c r="L18" s="430"/>
      <c r="M18" s="199">
        <f t="shared" si="0"/>
        <v>0</v>
      </c>
      <c r="N18" s="430"/>
      <c r="O18" s="199">
        <f t="shared" si="1"/>
        <v>0</v>
      </c>
    </row>
    <row r="19" spans="1:15" x14ac:dyDescent="0.2">
      <c r="A19" s="147"/>
      <c r="B19" s="19"/>
      <c r="C19" s="20"/>
      <c r="D19" s="18"/>
      <c r="E19" s="499"/>
      <c r="F19" s="45"/>
      <c r="G19" s="21"/>
      <c r="H19" s="22">
        <f>C19*E19*G19</f>
        <v>0</v>
      </c>
      <c r="I19" s="23"/>
      <c r="J19" s="146">
        <f>I19*H19</f>
        <v>0</v>
      </c>
      <c r="L19" s="430"/>
      <c r="M19" s="199">
        <f t="shared" si="0"/>
        <v>0</v>
      </c>
      <c r="N19" s="430"/>
      <c r="O19" s="199">
        <f t="shared" si="1"/>
        <v>0</v>
      </c>
    </row>
    <row r="20" spans="1:15" x14ac:dyDescent="0.2">
      <c r="A20" s="147"/>
      <c r="B20" s="19"/>
      <c r="C20" s="20"/>
      <c r="D20" s="18"/>
      <c r="E20" s="499"/>
      <c r="F20" s="45"/>
      <c r="G20" s="21"/>
      <c r="H20" s="22">
        <f t="shared" ref="H20:H24" si="2">C20*E20*G20</f>
        <v>0</v>
      </c>
      <c r="I20" s="23"/>
      <c r="J20" s="146">
        <f t="shared" ref="J20:J23" si="3">I20*H20</f>
        <v>0</v>
      </c>
      <c r="L20" s="447"/>
      <c r="M20" s="199">
        <f t="shared" si="0"/>
        <v>0</v>
      </c>
      <c r="N20" s="447"/>
      <c r="O20" s="199">
        <f t="shared" si="1"/>
        <v>0</v>
      </c>
    </row>
    <row r="21" spans="1:15" x14ac:dyDescent="0.2">
      <c r="A21" s="147"/>
      <c r="B21" s="19"/>
      <c r="C21" s="20"/>
      <c r="D21" s="18"/>
      <c r="E21" s="499"/>
      <c r="F21" s="45"/>
      <c r="G21" s="21"/>
      <c r="H21" s="22">
        <f t="shared" si="2"/>
        <v>0</v>
      </c>
      <c r="I21" s="23"/>
      <c r="J21" s="146">
        <f t="shared" si="3"/>
        <v>0</v>
      </c>
      <c r="L21" s="447"/>
      <c r="M21" s="199">
        <f t="shared" si="0"/>
        <v>0</v>
      </c>
      <c r="N21" s="447"/>
      <c r="O21" s="199">
        <f t="shared" si="1"/>
        <v>0</v>
      </c>
    </row>
    <row r="22" spans="1:15" x14ac:dyDescent="0.2">
      <c r="A22" s="147"/>
      <c r="B22" s="19"/>
      <c r="C22" s="20"/>
      <c r="D22" s="18"/>
      <c r="E22" s="499"/>
      <c r="F22" s="45"/>
      <c r="G22" s="21"/>
      <c r="H22" s="22">
        <f t="shared" si="2"/>
        <v>0</v>
      </c>
      <c r="I22" s="23"/>
      <c r="J22" s="146">
        <f t="shared" si="3"/>
        <v>0</v>
      </c>
      <c r="L22" s="447"/>
      <c r="M22" s="199">
        <f t="shared" si="0"/>
        <v>0</v>
      </c>
      <c r="N22" s="447"/>
      <c r="O22" s="199">
        <f t="shared" si="1"/>
        <v>0</v>
      </c>
    </row>
    <row r="23" spans="1:15" x14ac:dyDescent="0.2">
      <c r="A23" s="147"/>
      <c r="B23" s="19"/>
      <c r="C23" s="20"/>
      <c r="D23" s="18"/>
      <c r="E23" s="499"/>
      <c r="F23" s="45"/>
      <c r="G23" s="21"/>
      <c r="H23" s="22">
        <f t="shared" si="2"/>
        <v>0</v>
      </c>
      <c r="I23" s="23"/>
      <c r="J23" s="146">
        <f t="shared" si="3"/>
        <v>0</v>
      </c>
      <c r="L23" s="447"/>
      <c r="M23" s="199">
        <f t="shared" si="0"/>
        <v>0</v>
      </c>
      <c r="N23" s="447"/>
      <c r="O23" s="199">
        <f t="shared" si="1"/>
        <v>0</v>
      </c>
    </row>
    <row r="24" spans="1:15" x14ac:dyDescent="0.2">
      <c r="A24" s="147"/>
      <c r="B24" s="19"/>
      <c r="C24" s="20"/>
      <c r="D24" s="18"/>
      <c r="E24" s="499"/>
      <c r="F24" s="45"/>
      <c r="G24" s="21"/>
      <c r="H24" s="22">
        <f t="shared" si="2"/>
        <v>0</v>
      </c>
      <c r="I24" s="23"/>
      <c r="J24" s="146"/>
      <c r="L24" s="447"/>
      <c r="M24" s="199">
        <f t="shared" si="0"/>
        <v>0</v>
      </c>
      <c r="N24" s="447"/>
      <c r="O24" s="199">
        <f t="shared" si="1"/>
        <v>0</v>
      </c>
    </row>
    <row r="25" spans="1:15" ht="15" thickBot="1" x14ac:dyDescent="0.25">
      <c r="A25" s="147"/>
      <c r="B25" s="19"/>
      <c r="C25" s="20"/>
      <c r="D25" s="18"/>
      <c r="E25" s="499"/>
      <c r="F25" s="45"/>
      <c r="G25" s="21"/>
      <c r="H25" s="22">
        <f>C25*E25*G25</f>
        <v>0</v>
      </c>
      <c r="I25" s="23"/>
      <c r="J25" s="146">
        <f>I25*H25</f>
        <v>0</v>
      </c>
      <c r="L25" s="431"/>
      <c r="M25" s="199">
        <f t="shared" si="0"/>
        <v>0</v>
      </c>
      <c r="N25" s="431"/>
      <c r="O25" s="199">
        <f t="shared" si="1"/>
        <v>0</v>
      </c>
    </row>
    <row r="26" spans="1:15" ht="48" customHeight="1" thickBot="1" x14ac:dyDescent="0.6">
      <c r="A26" s="58" t="s">
        <v>78</v>
      </c>
      <c r="B26" s="59"/>
      <c r="C26" s="60"/>
      <c r="D26" s="61"/>
      <c r="E26" s="62"/>
      <c r="F26" s="63"/>
      <c r="G26" s="64"/>
      <c r="H26" s="65">
        <f>SUM(H16:H25)</f>
        <v>0</v>
      </c>
      <c r="I26" s="66"/>
      <c r="J26" s="54">
        <f>SUM(J16:J25)</f>
        <v>0</v>
      </c>
      <c r="L26" s="74" t="s">
        <v>154</v>
      </c>
      <c r="M26" s="571">
        <f>SUM(M16:M25)</f>
        <v>0</v>
      </c>
      <c r="N26" s="81" t="s">
        <v>155</v>
      </c>
      <c r="O26" s="572">
        <f>SUM(O16:O25)</f>
        <v>0</v>
      </c>
    </row>
    <row r="27" spans="1:15" ht="15" thickBot="1" x14ac:dyDescent="0.25">
      <c r="A27" s="148"/>
      <c r="B27" s="67"/>
      <c r="C27" s="148"/>
      <c r="D27" s="148"/>
      <c r="E27" s="68"/>
      <c r="F27" s="149"/>
      <c r="G27" s="150"/>
      <c r="H27" s="148"/>
      <c r="I27" s="148"/>
      <c r="J27" s="148"/>
    </row>
    <row r="28" spans="1:15" s="282" customFormat="1" ht="57" customHeight="1" x14ac:dyDescent="0.25">
      <c r="A28" s="205" t="s">
        <v>68</v>
      </c>
      <c r="B28" s="350" t="s">
        <v>129</v>
      </c>
      <c r="C28" s="206" t="s">
        <v>51</v>
      </c>
      <c r="D28" s="623" t="s">
        <v>70</v>
      </c>
      <c r="E28" s="623"/>
      <c r="F28" s="624" t="s">
        <v>71</v>
      </c>
      <c r="G28" s="624"/>
      <c r="H28" s="625" t="s">
        <v>78</v>
      </c>
      <c r="I28" s="625"/>
      <c r="J28" s="626"/>
      <c r="L28" s="627" t="s">
        <v>148</v>
      </c>
      <c r="M28" s="628"/>
      <c r="N28" s="627" t="s">
        <v>150</v>
      </c>
      <c r="O28" s="628"/>
    </row>
    <row r="29" spans="1:15" ht="30" x14ac:dyDescent="0.25">
      <c r="A29" s="437" t="s">
        <v>128</v>
      </c>
      <c r="B29" s="130"/>
      <c r="C29" s="47" t="s">
        <v>490</v>
      </c>
      <c r="D29" s="151"/>
      <c r="E29" s="69"/>
      <c r="F29" s="351"/>
      <c r="G29" s="152"/>
      <c r="H29" s="151"/>
      <c r="I29" s="186" t="s">
        <v>74</v>
      </c>
      <c r="J29" s="145" t="s">
        <v>75</v>
      </c>
      <c r="L29" s="203" t="s">
        <v>156</v>
      </c>
      <c r="M29" s="204" t="s">
        <v>78</v>
      </c>
      <c r="N29" s="203" t="s">
        <v>156</v>
      </c>
      <c r="O29" s="204" t="s">
        <v>78</v>
      </c>
    </row>
    <row r="30" spans="1:15" x14ac:dyDescent="0.2">
      <c r="A30" s="153" t="s">
        <v>599</v>
      </c>
      <c r="B30" s="19"/>
      <c r="C30" s="581"/>
      <c r="D30" s="18"/>
      <c r="E30" s="499"/>
      <c r="F30" s="45"/>
      <c r="G30" s="21"/>
      <c r="H30" s="70">
        <f t="shared" ref="H30:H38" si="4">C30*E30*G30</f>
        <v>0</v>
      </c>
      <c r="I30" s="23"/>
      <c r="J30" s="146">
        <f t="shared" ref="J30:J38" si="5">I30*H30</f>
        <v>0</v>
      </c>
      <c r="L30" s="430"/>
      <c r="M30" s="199">
        <f>L30*(H30+J30)</f>
        <v>0</v>
      </c>
      <c r="N30" s="430"/>
      <c r="O30" s="199">
        <f>N30*(H30+J30)</f>
        <v>0</v>
      </c>
    </row>
    <row r="31" spans="1:15" x14ac:dyDescent="0.2">
      <c r="A31" s="153"/>
      <c r="B31" s="19"/>
      <c r="C31" s="46"/>
      <c r="D31" s="18"/>
      <c r="E31" s="499"/>
      <c r="F31" s="45"/>
      <c r="G31" s="21"/>
      <c r="H31" s="70">
        <f t="shared" si="4"/>
        <v>0</v>
      </c>
      <c r="I31" s="23"/>
      <c r="J31" s="146">
        <f t="shared" si="5"/>
        <v>0</v>
      </c>
      <c r="L31" s="430"/>
      <c r="M31" s="199">
        <f t="shared" ref="M31:M38" si="6">L31*(H31+J31)</f>
        <v>0</v>
      </c>
      <c r="N31" s="430"/>
      <c r="O31" s="199">
        <f t="shared" ref="O31:O38" si="7">N31*(H31+J31)</f>
        <v>0</v>
      </c>
    </row>
    <row r="32" spans="1:15" x14ac:dyDescent="0.2">
      <c r="A32" s="153"/>
      <c r="B32" s="19"/>
      <c r="C32" s="46"/>
      <c r="D32" s="18"/>
      <c r="E32" s="499"/>
      <c r="F32" s="45"/>
      <c r="G32" s="21"/>
      <c r="H32" s="70">
        <f t="shared" si="4"/>
        <v>0</v>
      </c>
      <c r="I32" s="23"/>
      <c r="J32" s="146">
        <f t="shared" si="5"/>
        <v>0</v>
      </c>
      <c r="L32" s="430"/>
      <c r="M32" s="199">
        <f t="shared" si="6"/>
        <v>0</v>
      </c>
      <c r="N32" s="430"/>
      <c r="O32" s="199">
        <f t="shared" si="7"/>
        <v>0</v>
      </c>
    </row>
    <row r="33" spans="1:17" x14ac:dyDescent="0.2">
      <c r="A33" s="57"/>
      <c r="B33" s="19"/>
      <c r="C33" s="46"/>
      <c r="D33" s="18"/>
      <c r="E33" s="499"/>
      <c r="F33" s="45"/>
      <c r="G33" s="21"/>
      <c r="H33" s="70">
        <f t="shared" si="4"/>
        <v>0</v>
      </c>
      <c r="I33" s="23"/>
      <c r="J33" s="146">
        <f t="shared" si="5"/>
        <v>0</v>
      </c>
      <c r="L33" s="430"/>
      <c r="M33" s="199">
        <f t="shared" si="6"/>
        <v>0</v>
      </c>
      <c r="N33" s="430"/>
      <c r="O33" s="199">
        <f t="shared" si="7"/>
        <v>0</v>
      </c>
    </row>
    <row r="34" spans="1:17" x14ac:dyDescent="0.2">
      <c r="A34" s="57"/>
      <c r="B34" s="19"/>
      <c r="C34" s="46"/>
      <c r="D34" s="18"/>
      <c r="E34" s="499"/>
      <c r="F34" s="45"/>
      <c r="G34" s="21"/>
      <c r="H34" s="70">
        <f t="shared" si="4"/>
        <v>0</v>
      </c>
      <c r="I34" s="23"/>
      <c r="J34" s="146">
        <f t="shared" si="5"/>
        <v>0</v>
      </c>
      <c r="L34" s="447"/>
      <c r="M34" s="199">
        <f t="shared" si="6"/>
        <v>0</v>
      </c>
      <c r="N34" s="447"/>
      <c r="O34" s="199">
        <f t="shared" si="7"/>
        <v>0</v>
      </c>
    </row>
    <row r="35" spans="1:17" x14ac:dyDescent="0.2">
      <c r="A35" s="57"/>
      <c r="B35" s="19"/>
      <c r="C35" s="46"/>
      <c r="D35" s="18"/>
      <c r="E35" s="499"/>
      <c r="F35" s="45"/>
      <c r="G35" s="21"/>
      <c r="H35" s="70">
        <f t="shared" si="4"/>
        <v>0</v>
      </c>
      <c r="I35" s="23"/>
      <c r="J35" s="146">
        <f t="shared" si="5"/>
        <v>0</v>
      </c>
      <c r="L35" s="447"/>
      <c r="M35" s="199">
        <f t="shared" si="6"/>
        <v>0</v>
      </c>
      <c r="N35" s="447"/>
      <c r="O35" s="199">
        <f t="shared" si="7"/>
        <v>0</v>
      </c>
    </row>
    <row r="36" spans="1:17" x14ac:dyDescent="0.2">
      <c r="A36" s="57"/>
      <c r="B36" s="19"/>
      <c r="C36" s="46"/>
      <c r="D36" s="18"/>
      <c r="E36" s="499"/>
      <c r="F36" s="45"/>
      <c r="G36" s="21"/>
      <c r="H36" s="70">
        <f t="shared" si="4"/>
        <v>0</v>
      </c>
      <c r="I36" s="23"/>
      <c r="J36" s="146">
        <f t="shared" si="5"/>
        <v>0</v>
      </c>
      <c r="L36" s="447"/>
      <c r="M36" s="199">
        <f t="shared" si="6"/>
        <v>0</v>
      </c>
      <c r="N36" s="447"/>
      <c r="O36" s="199">
        <f t="shared" si="7"/>
        <v>0</v>
      </c>
    </row>
    <row r="37" spans="1:17" x14ac:dyDescent="0.2">
      <c r="A37" s="57"/>
      <c r="B37" s="19"/>
      <c r="C37" s="46"/>
      <c r="D37" s="18"/>
      <c r="E37" s="499"/>
      <c r="F37" s="45"/>
      <c r="G37" s="21"/>
      <c r="H37" s="70">
        <f t="shared" si="4"/>
        <v>0</v>
      </c>
      <c r="I37" s="23"/>
      <c r="J37" s="146">
        <f t="shared" si="5"/>
        <v>0</v>
      </c>
      <c r="L37" s="447"/>
      <c r="M37" s="199">
        <f t="shared" si="6"/>
        <v>0</v>
      </c>
      <c r="N37" s="447"/>
      <c r="O37" s="199">
        <f t="shared" si="7"/>
        <v>0</v>
      </c>
    </row>
    <row r="38" spans="1:17" ht="15" thickBot="1" x14ac:dyDescent="0.25">
      <c r="A38" s="57"/>
      <c r="B38" s="19"/>
      <c r="C38" s="46"/>
      <c r="D38" s="18"/>
      <c r="E38" s="499"/>
      <c r="F38" s="45"/>
      <c r="G38" s="21"/>
      <c r="H38" s="70">
        <f t="shared" si="4"/>
        <v>0</v>
      </c>
      <c r="I38" s="23"/>
      <c r="J38" s="146">
        <f t="shared" si="5"/>
        <v>0</v>
      </c>
      <c r="L38" s="431"/>
      <c r="M38" s="199">
        <f t="shared" si="6"/>
        <v>0</v>
      </c>
      <c r="N38" s="431"/>
      <c r="O38" s="199">
        <f t="shared" si="7"/>
        <v>0</v>
      </c>
    </row>
    <row r="39" spans="1:17" ht="30.75" thickBot="1" x14ac:dyDescent="0.3">
      <c r="A39" s="58" t="s">
        <v>78</v>
      </c>
      <c r="B39" s="59"/>
      <c r="C39" s="60"/>
      <c r="D39" s="61"/>
      <c r="E39" s="62"/>
      <c r="F39" s="63"/>
      <c r="G39" s="64"/>
      <c r="H39" s="135">
        <f>SUM(H30:H38)</f>
        <v>0</v>
      </c>
      <c r="I39" s="61"/>
      <c r="J39" s="54">
        <f>SUM(J30:J38)</f>
        <v>0</v>
      </c>
      <c r="L39" s="74" t="s">
        <v>154</v>
      </c>
      <c r="M39" s="571">
        <f>SUM(M30:M38)</f>
        <v>0</v>
      </c>
      <c r="N39" s="81" t="s">
        <v>155</v>
      </c>
      <c r="O39" s="572">
        <f>SUM(O30:O38)</f>
        <v>0</v>
      </c>
    </row>
    <row r="40" spans="1:17" ht="33.75" customHeight="1" thickBot="1" x14ac:dyDescent="0.25"/>
    <row r="41" spans="1:17" ht="57" customHeight="1" x14ac:dyDescent="0.25">
      <c r="A41" s="205" t="s">
        <v>68</v>
      </c>
      <c r="B41" s="350" t="s">
        <v>129</v>
      </c>
      <c r="C41" s="206" t="s">
        <v>51</v>
      </c>
      <c r="D41" s="623" t="s">
        <v>70</v>
      </c>
      <c r="E41" s="623"/>
      <c r="F41" s="624" t="s">
        <v>71</v>
      </c>
      <c r="G41" s="624"/>
      <c r="H41" s="352" t="s">
        <v>78</v>
      </c>
      <c r="I41" s="154"/>
      <c r="J41" s="154"/>
      <c r="L41" s="627" t="s">
        <v>148</v>
      </c>
      <c r="M41" s="628"/>
      <c r="N41" s="627" t="s">
        <v>150</v>
      </c>
      <c r="O41" s="628"/>
      <c r="P41" s="282"/>
      <c r="Q41" s="282"/>
    </row>
    <row r="42" spans="1:17" s="282" customFormat="1" ht="33.75" customHeight="1" x14ac:dyDescent="0.25">
      <c r="A42" s="436" t="s">
        <v>131</v>
      </c>
      <c r="B42" s="155"/>
      <c r="C42" s="629"/>
      <c r="D42" s="629"/>
      <c r="E42" s="629"/>
      <c r="F42" s="629"/>
      <c r="G42" s="629"/>
      <c r="H42" s="630"/>
      <c r="I42" s="164"/>
      <c r="J42" s="164"/>
      <c r="L42" s="203" t="s">
        <v>156</v>
      </c>
      <c r="M42" s="204" t="s">
        <v>78</v>
      </c>
      <c r="N42" s="203" t="s">
        <v>156</v>
      </c>
      <c r="O42" s="204" t="s">
        <v>78</v>
      </c>
      <c r="P42" s="164"/>
      <c r="Q42" s="164"/>
    </row>
    <row r="43" spans="1:17" x14ac:dyDescent="0.2">
      <c r="A43" s="153"/>
      <c r="B43" s="19"/>
      <c r="C43" s="50"/>
      <c r="D43" s="18"/>
      <c r="E43" s="500"/>
      <c r="F43" s="45"/>
      <c r="G43" s="37"/>
      <c r="H43" s="136">
        <f>C43*E43*G43</f>
        <v>0</v>
      </c>
      <c r="L43" s="430"/>
      <c r="M43" s="199">
        <f>L43*H43</f>
        <v>0</v>
      </c>
      <c r="N43" s="430"/>
      <c r="O43" s="199">
        <f>N43*H43</f>
        <v>0</v>
      </c>
    </row>
    <row r="44" spans="1:17" x14ac:dyDescent="0.2">
      <c r="A44" s="57"/>
      <c r="B44" s="19"/>
      <c r="C44" s="50"/>
      <c r="D44" s="18"/>
      <c r="E44" s="500"/>
      <c r="F44" s="45"/>
      <c r="G44" s="37"/>
      <c r="H44" s="137">
        <f>C44*E44*G44</f>
        <v>0</v>
      </c>
      <c r="L44" s="430"/>
      <c r="M44" s="199">
        <f t="shared" ref="M44:M47" si="8">L44*H44</f>
        <v>0</v>
      </c>
      <c r="N44" s="430"/>
      <c r="O44" s="199">
        <f t="shared" ref="O44:O47" si="9">N44*H44</f>
        <v>0</v>
      </c>
    </row>
    <row r="45" spans="1:17" x14ac:dyDescent="0.2">
      <c r="A45" s="57"/>
      <c r="B45" s="19"/>
      <c r="C45" s="50"/>
      <c r="D45" s="18"/>
      <c r="E45" s="500"/>
      <c r="F45" s="45"/>
      <c r="G45" s="37"/>
      <c r="H45" s="137">
        <f>C45*E45*G45</f>
        <v>0</v>
      </c>
      <c r="L45" s="430"/>
      <c r="M45" s="199">
        <f t="shared" si="8"/>
        <v>0</v>
      </c>
      <c r="N45" s="430"/>
      <c r="O45" s="199">
        <f t="shared" si="9"/>
        <v>0</v>
      </c>
    </row>
    <row r="46" spans="1:17" x14ac:dyDescent="0.2">
      <c r="A46" s="57"/>
      <c r="B46" s="19"/>
      <c r="C46" s="50"/>
      <c r="D46" s="18"/>
      <c r="E46" s="500"/>
      <c r="F46" s="45"/>
      <c r="G46" s="37"/>
      <c r="H46" s="137">
        <f>C46*E46*G46</f>
        <v>0</v>
      </c>
      <c r="L46" s="430"/>
      <c r="M46" s="199">
        <f t="shared" si="8"/>
        <v>0</v>
      </c>
      <c r="N46" s="430"/>
      <c r="O46" s="199">
        <f t="shared" si="9"/>
        <v>0</v>
      </c>
    </row>
    <row r="47" spans="1:17" ht="15" thickBot="1" x14ac:dyDescent="0.25">
      <c r="A47" s="57"/>
      <c r="B47" s="19"/>
      <c r="C47" s="50"/>
      <c r="D47" s="18"/>
      <c r="E47" s="500"/>
      <c r="F47" s="45"/>
      <c r="G47" s="37"/>
      <c r="H47" s="137">
        <f>C47*E47*G47</f>
        <v>0</v>
      </c>
      <c r="L47" s="431"/>
      <c r="M47" s="199">
        <f t="shared" si="8"/>
        <v>0</v>
      </c>
      <c r="N47" s="431"/>
      <c r="O47" s="199">
        <f t="shared" si="9"/>
        <v>0</v>
      </c>
    </row>
    <row r="48" spans="1:17" ht="30.75" thickBot="1" x14ac:dyDescent="0.3">
      <c r="A48" s="157" t="s">
        <v>78</v>
      </c>
      <c r="B48" s="631"/>
      <c r="C48" s="631"/>
      <c r="D48" s="631"/>
      <c r="E48" s="631"/>
      <c r="F48" s="631"/>
      <c r="G48" s="631"/>
      <c r="H48" s="140">
        <f>SUM(H43:H47)</f>
        <v>0</v>
      </c>
      <c r="L48" s="74" t="s">
        <v>154</v>
      </c>
      <c r="M48" s="571">
        <f>SUM(M43:M47)</f>
        <v>0</v>
      </c>
      <c r="N48" s="81" t="s">
        <v>155</v>
      </c>
      <c r="O48" s="572">
        <f>SUM(O43:O47)</f>
        <v>0</v>
      </c>
    </row>
    <row r="49" spans="1:15" ht="15.75" thickBot="1" x14ac:dyDescent="0.3">
      <c r="A49" s="158"/>
      <c r="B49" s="131"/>
      <c r="C49" s="131"/>
      <c r="D49" s="131"/>
      <c r="E49" s="131"/>
      <c r="F49" s="131"/>
      <c r="G49" s="131"/>
      <c r="H49" s="132"/>
      <c r="I49" s="263"/>
      <c r="L49" s="74"/>
      <c r="M49" s="77"/>
      <c r="N49" s="76"/>
      <c r="O49" s="78"/>
    </row>
    <row r="50" spans="1:15" ht="58.5" customHeight="1" thickBot="1" x14ac:dyDescent="0.3">
      <c r="A50" s="205" t="s">
        <v>68</v>
      </c>
      <c r="B50" s="350" t="s">
        <v>129</v>
      </c>
      <c r="C50" s="206" t="s">
        <v>51</v>
      </c>
      <c r="D50" s="623" t="s">
        <v>70</v>
      </c>
      <c r="E50" s="623"/>
      <c r="F50" s="624" t="s">
        <v>71</v>
      </c>
      <c r="G50" s="624"/>
      <c r="H50" s="352" t="s">
        <v>78</v>
      </c>
      <c r="L50" s="627" t="s">
        <v>148</v>
      </c>
      <c r="M50" s="628"/>
      <c r="N50" s="627" t="s">
        <v>150</v>
      </c>
      <c r="O50" s="628"/>
    </row>
    <row r="51" spans="1:15" ht="30.75" thickBot="1" x14ac:dyDescent="0.3">
      <c r="A51" s="439" t="s">
        <v>132</v>
      </c>
      <c r="B51" s="349"/>
      <c r="C51" s="197"/>
      <c r="D51" s="633"/>
      <c r="E51" s="633"/>
      <c r="F51" s="634"/>
      <c r="G51" s="634"/>
      <c r="H51" s="198"/>
      <c r="L51" s="203" t="s">
        <v>156</v>
      </c>
      <c r="M51" s="204" t="s">
        <v>78</v>
      </c>
      <c r="N51" s="203" t="s">
        <v>156</v>
      </c>
      <c r="O51" s="204" t="s">
        <v>78</v>
      </c>
    </row>
    <row r="52" spans="1:15" x14ac:dyDescent="0.2">
      <c r="A52" s="159"/>
      <c r="B52" s="19"/>
      <c r="C52" s="41"/>
      <c r="D52" s="440"/>
      <c r="E52" s="501"/>
      <c r="F52" s="441"/>
      <c r="G52" s="42"/>
      <c r="H52" s="139">
        <f>C52*E52*G52</f>
        <v>0</v>
      </c>
      <c r="L52" s="430"/>
      <c r="M52" s="199">
        <f>L52*H52</f>
        <v>0</v>
      </c>
      <c r="N52" s="430"/>
      <c r="O52" s="199">
        <f>N52*H52</f>
        <v>0</v>
      </c>
    </row>
    <row r="53" spans="1:15" x14ac:dyDescent="0.2">
      <c r="A53" s="57"/>
      <c r="B53" s="19"/>
      <c r="C53" s="20"/>
      <c r="D53" s="18"/>
      <c r="E53" s="499"/>
      <c r="F53" s="45"/>
      <c r="G53" s="21"/>
      <c r="H53" s="137">
        <f>C53*E53*G53</f>
        <v>0</v>
      </c>
      <c r="L53" s="430"/>
      <c r="M53" s="199">
        <f t="shared" ref="M53:M56" si="10">L53*H53</f>
        <v>0</v>
      </c>
      <c r="N53" s="430"/>
      <c r="O53" s="199">
        <f t="shared" ref="O53:O56" si="11">N53*H53</f>
        <v>0</v>
      </c>
    </row>
    <row r="54" spans="1:15" x14ac:dyDescent="0.2">
      <c r="A54" s="57"/>
      <c r="B54" s="19"/>
      <c r="C54" s="20"/>
      <c r="D54" s="18"/>
      <c r="E54" s="499"/>
      <c r="F54" s="45"/>
      <c r="G54" s="21"/>
      <c r="H54" s="137">
        <f>C54*E54*G54</f>
        <v>0</v>
      </c>
      <c r="L54" s="430"/>
      <c r="M54" s="199">
        <f t="shared" si="10"/>
        <v>0</v>
      </c>
      <c r="N54" s="430"/>
      <c r="O54" s="199">
        <f t="shared" si="11"/>
        <v>0</v>
      </c>
    </row>
    <row r="55" spans="1:15" x14ac:dyDescent="0.2">
      <c r="A55" s="57"/>
      <c r="B55" s="19"/>
      <c r="C55" s="20"/>
      <c r="D55" s="18"/>
      <c r="E55" s="499"/>
      <c r="F55" s="45"/>
      <c r="G55" s="21"/>
      <c r="H55" s="137">
        <f>C55*E55*G55</f>
        <v>0</v>
      </c>
      <c r="L55" s="430"/>
      <c r="M55" s="199">
        <f t="shared" si="10"/>
        <v>0</v>
      </c>
      <c r="N55" s="430"/>
      <c r="O55" s="199">
        <f t="shared" si="11"/>
        <v>0</v>
      </c>
    </row>
    <row r="56" spans="1:15" ht="15" thickBot="1" x14ac:dyDescent="0.25">
      <c r="A56" s="448"/>
      <c r="B56" s="19"/>
      <c r="C56" s="20"/>
      <c r="D56" s="18"/>
      <c r="E56" s="499"/>
      <c r="F56" s="45"/>
      <c r="G56" s="21"/>
      <c r="H56" s="137">
        <f>C56*E56*G56</f>
        <v>0</v>
      </c>
      <c r="L56" s="431"/>
      <c r="M56" s="199">
        <f t="shared" si="10"/>
        <v>0</v>
      </c>
      <c r="N56" s="431"/>
      <c r="O56" s="199">
        <f t="shared" si="11"/>
        <v>0</v>
      </c>
    </row>
    <row r="57" spans="1:15" ht="30.75" thickBot="1" x14ac:dyDescent="0.3">
      <c r="A57" s="160" t="s">
        <v>78</v>
      </c>
      <c r="B57" s="632"/>
      <c r="C57" s="632"/>
      <c r="D57" s="632"/>
      <c r="E57" s="632"/>
      <c r="F57" s="632"/>
      <c r="G57" s="632"/>
      <c r="H57" s="146">
        <f>SUM(H52:H56)</f>
        <v>0</v>
      </c>
      <c r="L57" s="74" t="s">
        <v>154</v>
      </c>
      <c r="M57" s="571">
        <f>SUM(M52:M56)</f>
        <v>0</v>
      </c>
      <c r="N57" s="81" t="s">
        <v>155</v>
      </c>
      <c r="O57" s="572">
        <f>SUM(O52:O56)</f>
        <v>0</v>
      </c>
    </row>
    <row r="58" spans="1:15" ht="15" thickTop="1" x14ac:dyDescent="0.2">
      <c r="A58" s="148"/>
      <c r="B58" s="28"/>
      <c r="C58" s="28"/>
      <c r="D58" s="28"/>
      <c r="E58" s="28"/>
      <c r="F58" s="28"/>
      <c r="G58" s="28"/>
      <c r="H58" s="161"/>
    </row>
    <row r="59" spans="1:15" ht="15" x14ac:dyDescent="0.25">
      <c r="A59" s="148"/>
      <c r="B59" s="28"/>
      <c r="C59" s="28"/>
      <c r="D59" s="28"/>
      <c r="E59" s="28"/>
      <c r="F59" s="28"/>
      <c r="G59" s="288" t="s">
        <v>134</v>
      </c>
      <c r="H59" s="570">
        <f>H26+J26+H39+J39+H48+H57</f>
        <v>0</v>
      </c>
    </row>
    <row r="60" spans="1:15" ht="24" customHeight="1" thickBot="1" x14ac:dyDescent="0.3">
      <c r="A60" s="148"/>
      <c r="B60" s="28"/>
      <c r="C60" s="28"/>
      <c r="D60" s="28"/>
      <c r="E60" s="28"/>
      <c r="F60" s="28"/>
      <c r="G60" s="288"/>
      <c r="H60" s="71"/>
    </row>
    <row r="61" spans="1:15" ht="15.75" thickBot="1" x14ac:dyDescent="0.3">
      <c r="A61" s="148"/>
      <c r="B61" s="28"/>
      <c r="C61" s="28"/>
      <c r="D61" s="28"/>
      <c r="E61" s="28"/>
      <c r="F61" s="28"/>
      <c r="G61" s="288"/>
      <c r="H61" s="71"/>
      <c r="L61" s="627" t="s">
        <v>148</v>
      </c>
      <c r="M61" s="628"/>
      <c r="N61" s="627" t="s">
        <v>150</v>
      </c>
      <c r="O61" s="628"/>
    </row>
    <row r="62" spans="1:15" ht="30.75" thickBot="1" x14ac:dyDescent="0.3">
      <c r="A62" s="442" t="s">
        <v>170</v>
      </c>
      <c r="B62" s="443" t="s">
        <v>78</v>
      </c>
      <c r="C62" s="28"/>
      <c r="D62" s="28"/>
      <c r="E62" s="28"/>
      <c r="F62" s="28"/>
      <c r="G62" s="288"/>
      <c r="H62" s="71"/>
      <c r="L62" s="203" t="s">
        <v>156</v>
      </c>
      <c r="M62" s="204" t="s">
        <v>78</v>
      </c>
      <c r="N62" s="203" t="s">
        <v>156</v>
      </c>
      <c r="O62" s="204" t="s">
        <v>78</v>
      </c>
    </row>
    <row r="63" spans="1:15" ht="15" x14ac:dyDescent="0.25">
      <c r="A63" s="125" t="s">
        <v>172</v>
      </c>
      <c r="B63" s="449"/>
      <c r="C63" s="444"/>
      <c r="D63" s="28"/>
      <c r="E63" s="28"/>
      <c r="F63" s="28"/>
      <c r="G63" s="288"/>
      <c r="H63" s="71"/>
      <c r="L63" s="430"/>
      <c r="M63" s="195">
        <f t="shared" ref="M63:M74" si="12">L63*B63</f>
        <v>0</v>
      </c>
      <c r="N63" s="430"/>
      <c r="O63" s="195">
        <f t="shared" ref="O63:O73" si="13">N63*B63</f>
        <v>0</v>
      </c>
    </row>
    <row r="64" spans="1:15" ht="15" x14ac:dyDescent="0.25">
      <c r="A64" s="126" t="s">
        <v>161</v>
      </c>
      <c r="B64" s="449"/>
      <c r="C64" s="444"/>
      <c r="D64" s="28"/>
      <c r="E64" s="28"/>
      <c r="F64" s="28"/>
      <c r="G64" s="288"/>
      <c r="H64" s="71"/>
      <c r="L64" s="430"/>
      <c r="M64" s="195">
        <f>L64*B64</f>
        <v>0</v>
      </c>
      <c r="N64" s="430"/>
      <c r="O64" s="195">
        <f t="shared" si="13"/>
        <v>0</v>
      </c>
    </row>
    <row r="65" spans="1:15" ht="15" x14ac:dyDescent="0.25">
      <c r="A65" s="126" t="s">
        <v>162</v>
      </c>
      <c r="B65" s="449"/>
      <c r="C65" s="444"/>
      <c r="D65" s="28"/>
      <c r="E65" s="28"/>
      <c r="F65" s="28"/>
      <c r="G65" s="288"/>
      <c r="H65" s="71"/>
      <c r="L65" s="430"/>
      <c r="M65" s="195">
        <f t="shared" si="12"/>
        <v>0</v>
      </c>
      <c r="N65" s="430"/>
      <c r="O65" s="195">
        <f t="shared" si="13"/>
        <v>0</v>
      </c>
    </row>
    <row r="66" spans="1:15" ht="15" x14ac:dyDescent="0.25">
      <c r="A66" s="126" t="s">
        <v>163</v>
      </c>
      <c r="B66" s="449"/>
      <c r="C66" s="444"/>
      <c r="D66" s="28"/>
      <c r="E66" s="28"/>
      <c r="F66" s="28"/>
      <c r="G66" s="288"/>
      <c r="H66" s="71"/>
      <c r="L66" s="430"/>
      <c r="M66" s="195">
        <f t="shared" si="12"/>
        <v>0</v>
      </c>
      <c r="N66" s="430"/>
      <c r="O66" s="195">
        <f t="shared" si="13"/>
        <v>0</v>
      </c>
    </row>
    <row r="67" spans="1:15" ht="15" x14ac:dyDescent="0.25">
      <c r="A67" s="126" t="s">
        <v>164</v>
      </c>
      <c r="B67" s="449"/>
      <c r="C67" s="444"/>
      <c r="D67" s="28"/>
      <c r="E67" s="28"/>
      <c r="F67" s="28"/>
      <c r="G67" s="288"/>
      <c r="H67" s="71"/>
      <c r="L67" s="430"/>
      <c r="M67" s="195">
        <f t="shared" si="12"/>
        <v>0</v>
      </c>
      <c r="N67" s="430"/>
      <c r="O67" s="195">
        <f t="shared" si="13"/>
        <v>0</v>
      </c>
    </row>
    <row r="68" spans="1:15" ht="15" x14ac:dyDescent="0.25">
      <c r="A68" s="126" t="s">
        <v>165</v>
      </c>
      <c r="B68" s="449"/>
      <c r="C68" s="444"/>
      <c r="D68" s="28"/>
      <c r="E68" s="28"/>
      <c r="F68" s="28"/>
      <c r="G68" s="288"/>
      <c r="H68" s="71"/>
      <c r="L68" s="430"/>
      <c r="M68" s="195">
        <f t="shared" si="12"/>
        <v>0</v>
      </c>
      <c r="N68" s="430"/>
      <c r="O68" s="195">
        <f t="shared" si="13"/>
        <v>0</v>
      </c>
    </row>
    <row r="69" spans="1:15" ht="15" x14ac:dyDescent="0.25">
      <c r="A69" s="126" t="s">
        <v>166</v>
      </c>
      <c r="B69" s="449"/>
      <c r="C69" s="444"/>
      <c r="D69" s="28"/>
      <c r="E69" s="28"/>
      <c r="F69" s="28"/>
      <c r="G69" s="288"/>
      <c r="H69" s="71"/>
      <c r="L69" s="430"/>
      <c r="M69" s="195">
        <f t="shared" si="12"/>
        <v>0</v>
      </c>
      <c r="N69" s="430"/>
      <c r="O69" s="195">
        <f t="shared" si="13"/>
        <v>0</v>
      </c>
    </row>
    <row r="70" spans="1:15" ht="15" x14ac:dyDescent="0.25">
      <c r="A70" s="164" t="s">
        <v>167</v>
      </c>
      <c r="B70" s="449"/>
      <c r="C70" s="28"/>
      <c r="D70" s="28"/>
      <c r="E70" s="28"/>
      <c r="F70" s="28"/>
      <c r="G70" s="288"/>
      <c r="H70" s="71"/>
      <c r="L70" s="430"/>
      <c r="M70" s="195">
        <f t="shared" si="12"/>
        <v>0</v>
      </c>
      <c r="N70" s="430"/>
      <c r="O70" s="195">
        <f t="shared" si="13"/>
        <v>0</v>
      </c>
    </row>
    <row r="71" spans="1:15" ht="15" x14ac:dyDescent="0.25">
      <c r="A71" s="445" t="s">
        <v>168</v>
      </c>
      <c r="B71" s="449"/>
      <c r="C71" s="28"/>
      <c r="D71" s="28"/>
      <c r="E71" s="28"/>
      <c r="F71" s="28"/>
      <c r="G71" s="288"/>
      <c r="H71" s="71"/>
      <c r="L71" s="430"/>
      <c r="M71" s="195">
        <f t="shared" si="12"/>
        <v>0</v>
      </c>
      <c r="N71" s="430"/>
      <c r="O71" s="195">
        <f t="shared" si="13"/>
        <v>0</v>
      </c>
    </row>
    <row r="72" spans="1:15" ht="15" x14ac:dyDescent="0.25">
      <c r="A72" s="445" t="s">
        <v>169</v>
      </c>
      <c r="B72" s="449"/>
      <c r="C72" s="28"/>
      <c r="D72" s="28"/>
      <c r="E72" s="28"/>
      <c r="F72" s="28"/>
      <c r="G72" s="288"/>
      <c r="H72" s="71"/>
      <c r="L72" s="430"/>
      <c r="M72" s="195">
        <f t="shared" si="12"/>
        <v>0</v>
      </c>
      <c r="N72" s="430"/>
      <c r="O72" s="195">
        <f t="shared" si="13"/>
        <v>0</v>
      </c>
    </row>
    <row r="73" spans="1:15" ht="15" x14ac:dyDescent="0.25">
      <c r="A73" s="124" t="s">
        <v>591</v>
      </c>
      <c r="B73" s="449"/>
      <c r="C73" s="28"/>
      <c r="D73" s="28"/>
      <c r="E73" s="28"/>
      <c r="F73" s="28"/>
      <c r="G73" s="446"/>
      <c r="H73" s="71"/>
      <c r="L73" s="430"/>
      <c r="M73" s="195">
        <f t="shared" si="12"/>
        <v>0</v>
      </c>
      <c r="N73" s="430"/>
      <c r="O73" s="195">
        <f t="shared" si="13"/>
        <v>0</v>
      </c>
    </row>
    <row r="74" spans="1:15" ht="15" x14ac:dyDescent="0.25">
      <c r="A74" s="124" t="s">
        <v>592</v>
      </c>
      <c r="B74" s="449"/>
      <c r="C74" s="28"/>
      <c r="D74" s="28"/>
      <c r="E74" s="28"/>
      <c r="F74" s="28"/>
      <c r="G74" s="446"/>
      <c r="H74" s="71"/>
      <c r="L74" s="430"/>
      <c r="M74" s="195">
        <f t="shared" si="12"/>
        <v>0</v>
      </c>
      <c r="N74" s="430"/>
      <c r="O74" s="195">
        <f>N74*B74</f>
        <v>0</v>
      </c>
    </row>
    <row r="75" spans="1:15" ht="15.75" thickBot="1" x14ac:dyDescent="0.3">
      <c r="A75" s="124" t="s">
        <v>158</v>
      </c>
      <c r="B75" s="449"/>
      <c r="C75" s="28"/>
      <c r="D75" s="28"/>
      <c r="E75" s="28"/>
      <c r="F75" s="28"/>
      <c r="G75" s="446"/>
      <c r="H75" s="71"/>
      <c r="L75" s="430"/>
      <c r="M75" s="196">
        <f>L75*B75</f>
        <v>0</v>
      </c>
      <c r="N75" s="430"/>
      <c r="O75" s="196">
        <f>N75*B75</f>
        <v>0</v>
      </c>
    </row>
    <row r="76" spans="1:15" ht="30.75" thickBot="1" x14ac:dyDescent="0.3">
      <c r="A76" s="82" t="s">
        <v>171</v>
      </c>
      <c r="B76" s="574">
        <f>SUM(B63:B75)</f>
        <v>0</v>
      </c>
      <c r="C76" s="28"/>
      <c r="D76" s="28"/>
      <c r="E76" s="28"/>
      <c r="F76" s="28"/>
      <c r="G76" s="446"/>
      <c r="H76" s="71"/>
      <c r="L76" s="74" t="s">
        <v>154</v>
      </c>
      <c r="M76" s="573">
        <f>SUM(M63:M75)</f>
        <v>0</v>
      </c>
      <c r="N76" s="81" t="s">
        <v>155</v>
      </c>
      <c r="O76" s="573">
        <f>SUM(O63:O75)</f>
        <v>0</v>
      </c>
    </row>
    <row r="77" spans="1:15" ht="15.75" thickTop="1" thickBot="1" x14ac:dyDescent="0.25">
      <c r="E77" s="275"/>
      <c r="F77" s="276"/>
      <c r="H77" s="277"/>
    </row>
    <row r="78" spans="1:15" ht="15.75" thickBot="1" x14ac:dyDescent="0.25">
      <c r="A78" s="278" t="s">
        <v>581</v>
      </c>
      <c r="B78" s="279"/>
      <c r="C78" s="279"/>
      <c r="D78" s="279"/>
      <c r="E78" s="280"/>
      <c r="F78" s="279"/>
      <c r="G78" s="280"/>
      <c r="H78" s="281"/>
      <c r="I78" s="282"/>
      <c r="J78" s="282"/>
      <c r="L78" s="614" t="s">
        <v>148</v>
      </c>
      <c r="M78" s="615"/>
      <c r="N78" s="614" t="s">
        <v>150</v>
      </c>
      <c r="O78" s="615"/>
    </row>
    <row r="79" spans="1:15" ht="30.75" thickBot="1" x14ac:dyDescent="0.3">
      <c r="A79" s="215" t="s">
        <v>68</v>
      </c>
      <c r="B79" s="207" t="s">
        <v>696</v>
      </c>
      <c r="C79" s="237" t="s">
        <v>577</v>
      </c>
      <c r="D79" s="608" t="s">
        <v>578</v>
      </c>
      <c r="E79" s="609"/>
      <c r="F79" s="610" t="s">
        <v>71</v>
      </c>
      <c r="G79" s="609"/>
      <c r="H79" s="217" t="s">
        <v>78</v>
      </c>
      <c r="K79" s="282"/>
      <c r="L79" s="203" t="s">
        <v>156</v>
      </c>
      <c r="M79" s="204" t="s">
        <v>78</v>
      </c>
      <c r="N79" s="203" t="s">
        <v>156</v>
      </c>
      <c r="O79" s="204" t="s">
        <v>78</v>
      </c>
    </row>
    <row r="80" spans="1:15" ht="15" x14ac:dyDescent="0.25">
      <c r="A80" s="57"/>
      <c r="B80" s="236" t="s">
        <v>697</v>
      </c>
      <c r="C80" s="20"/>
      <c r="D80" s="284"/>
      <c r="E80" s="21"/>
      <c r="F80" s="285"/>
      <c r="G80" s="21"/>
      <c r="H80" s="286">
        <f>C80*E80*G80</f>
        <v>0</v>
      </c>
      <c r="L80" s="430"/>
      <c r="M80" s="195">
        <f>L80*H80</f>
        <v>0</v>
      </c>
      <c r="N80" s="430"/>
      <c r="O80" s="195">
        <f>N80*H80</f>
        <v>0</v>
      </c>
    </row>
    <row r="81" spans="1:16" ht="15" x14ac:dyDescent="0.25">
      <c r="A81" s="57"/>
      <c r="B81" s="236" t="s">
        <v>697</v>
      </c>
      <c r="C81" s="20"/>
      <c r="D81" s="284"/>
      <c r="E81" s="21"/>
      <c r="F81" s="285"/>
      <c r="G81" s="21"/>
      <c r="H81" s="286">
        <f>C81*E81*G81</f>
        <v>0</v>
      </c>
      <c r="L81" s="430"/>
      <c r="M81" s="195">
        <f>L81*H81</f>
        <v>0</v>
      </c>
      <c r="N81" s="430"/>
      <c r="O81" s="195">
        <f>N81*H81</f>
        <v>0</v>
      </c>
    </row>
    <row r="82" spans="1:16" ht="15" x14ac:dyDescent="0.25">
      <c r="A82" s="57"/>
      <c r="B82" s="236" t="s">
        <v>697</v>
      </c>
      <c r="C82" s="20"/>
      <c r="D82" s="284"/>
      <c r="E82" s="21"/>
      <c r="F82" s="285"/>
      <c r="G82" s="21"/>
      <c r="H82" s="286">
        <f>C82*E82*G82</f>
        <v>0</v>
      </c>
      <c r="L82" s="430"/>
      <c r="M82" s="195">
        <f>L82*H82</f>
        <v>0</v>
      </c>
      <c r="N82" s="430"/>
      <c r="O82" s="195">
        <f>N82*H82</f>
        <v>0</v>
      </c>
    </row>
    <row r="83" spans="1:16" ht="15" x14ac:dyDescent="0.25">
      <c r="A83" s="57"/>
      <c r="B83" s="236" t="s">
        <v>697</v>
      </c>
      <c r="C83" s="20"/>
      <c r="D83" s="284"/>
      <c r="E83" s="21"/>
      <c r="F83" s="285"/>
      <c r="G83" s="21"/>
      <c r="H83" s="286">
        <f>C83*E83*G83</f>
        <v>0</v>
      </c>
      <c r="L83" s="430"/>
      <c r="M83" s="195">
        <f>L83*H83</f>
        <v>0</v>
      </c>
      <c r="N83" s="430"/>
      <c r="O83" s="195">
        <f>N83*H83</f>
        <v>0</v>
      </c>
    </row>
    <row r="84" spans="1:16" ht="15.75" thickBot="1" x14ac:dyDescent="0.3">
      <c r="A84" s="57"/>
      <c r="B84" s="236" t="s">
        <v>697</v>
      </c>
      <c r="C84" s="20"/>
      <c r="D84" s="284"/>
      <c r="E84" s="21"/>
      <c r="F84" s="285"/>
      <c r="G84" s="21"/>
      <c r="H84" s="286">
        <f>C84*E84*G84</f>
        <v>0</v>
      </c>
      <c r="L84" s="431"/>
      <c r="M84" s="195">
        <f>L84*H84</f>
        <v>0</v>
      </c>
      <c r="N84" s="431"/>
      <c r="O84" s="196">
        <f>N84*H84</f>
        <v>0</v>
      </c>
    </row>
    <row r="85" spans="1:16" ht="30.75" thickBot="1" x14ac:dyDescent="0.3">
      <c r="A85" s="157" t="s">
        <v>78</v>
      </c>
      <c r="B85" s="611"/>
      <c r="C85" s="612"/>
      <c r="D85" s="612"/>
      <c r="E85" s="612"/>
      <c r="F85" s="612"/>
      <c r="G85" s="613"/>
      <c r="H85" s="287">
        <f>SUM(H80:H84)</f>
        <v>0</v>
      </c>
      <c r="L85" s="74" t="s">
        <v>154</v>
      </c>
      <c r="M85" s="569">
        <f>SUM(M80:M84)</f>
        <v>0</v>
      </c>
      <c r="N85" s="81" t="s">
        <v>155</v>
      </c>
      <c r="O85" s="569">
        <f>SUM(O80:O84)</f>
        <v>0</v>
      </c>
    </row>
    <row r="87" spans="1:16" ht="15" x14ac:dyDescent="0.25">
      <c r="G87" s="288" t="s">
        <v>582</v>
      </c>
      <c r="H87" s="570">
        <f>H85</f>
        <v>0</v>
      </c>
    </row>
    <row r="89" spans="1:16" x14ac:dyDescent="0.2">
      <c r="H89" s="582"/>
      <c r="M89" s="277"/>
      <c r="O89" s="277"/>
      <c r="P89" s="277"/>
    </row>
  </sheetData>
  <sheetProtection selectLockedCells="1"/>
  <mergeCells count="36">
    <mergeCell ref="D51:E51"/>
    <mergeCell ref="F51:G51"/>
    <mergeCell ref="L78:M78"/>
    <mergeCell ref="N78:O78"/>
    <mergeCell ref="D79:E79"/>
    <mergeCell ref="F79:G79"/>
    <mergeCell ref="B85:G85"/>
    <mergeCell ref="N50:O50"/>
    <mergeCell ref="L61:M61"/>
    <mergeCell ref="N61:O61"/>
    <mergeCell ref="D14:E14"/>
    <mergeCell ref="F14:G14"/>
    <mergeCell ref="D28:E28"/>
    <mergeCell ref="F28:G28"/>
    <mergeCell ref="D41:E41"/>
    <mergeCell ref="F41:G41"/>
    <mergeCell ref="C42:H42"/>
    <mergeCell ref="B48:G48"/>
    <mergeCell ref="B57:G57"/>
    <mergeCell ref="L50:M50"/>
    <mergeCell ref="L41:M41"/>
    <mergeCell ref="N41:O41"/>
    <mergeCell ref="N14:O14"/>
    <mergeCell ref="L28:M28"/>
    <mergeCell ref="N28:O28"/>
    <mergeCell ref="H28:J28"/>
    <mergeCell ref="B6:D6"/>
    <mergeCell ref="B7:D7"/>
    <mergeCell ref="B8:D8"/>
    <mergeCell ref="B10:D10"/>
    <mergeCell ref="B9:D9"/>
    <mergeCell ref="D50:E50"/>
    <mergeCell ref="F50:G50"/>
    <mergeCell ref="H14:J14"/>
    <mergeCell ref="B11:D11"/>
    <mergeCell ref="L14:M14"/>
  </mergeCells>
  <pageMargins left="0.25" right="0" top="0.5" bottom="0.5" header="0.3" footer="0.3"/>
  <pageSetup paperSize="5" scale="73" fitToHeight="0" orientation="landscape" horizontalDpi="90" verticalDpi="90" r:id="rId1"/>
  <headerFooter>
    <oddHeader>&amp;LState of NH, DHHS, DLTSS, BDS&amp;C&amp;A</oddHeader>
    <oddFooter xml:space="preserve">&amp;C&amp;P of &amp;N&amp;RPrinted on &amp;D   </oddFooter>
  </headerFooter>
  <rowBreaks count="1" manualBreakCount="1">
    <brk id="39"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'Drop-downs'!$B$7:$B$12</xm:f>
          </x14:formula1>
          <xm:sqref>B16:B25 B30:B38 B43:B47 B52:B56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topLeftCell="A49" zoomScale="80" zoomScaleNormal="80" zoomScaleSheetLayoutView="90" workbookViewId="0">
      <selection activeCell="P23" sqref="P23"/>
    </sheetView>
  </sheetViews>
  <sheetFormatPr defaultColWidth="24" defaultRowHeight="14.25" x14ac:dyDescent="0.2"/>
  <cols>
    <col min="1" max="1" width="46.28515625" style="164" customWidth="1"/>
    <col min="2" max="2" width="17" style="246" customWidth="1"/>
    <col min="3" max="3" width="22.42578125" style="164" customWidth="1"/>
    <col min="4" max="4" width="15" style="164" customWidth="1"/>
    <col min="5" max="5" width="14.42578125" style="242" customWidth="1"/>
    <col min="6" max="6" width="10" style="243" customWidth="1"/>
    <col min="7" max="7" width="10.42578125" style="244" customWidth="1"/>
    <col min="8" max="8" width="15.85546875" style="164" customWidth="1"/>
    <col min="9" max="9" width="8.28515625" style="164" customWidth="1"/>
    <col min="10" max="10" width="15.7109375" style="164" customWidth="1"/>
    <col min="11" max="11" width="2.7109375" style="164" customWidth="1"/>
    <col min="12" max="12" width="12.140625" style="164" customWidth="1"/>
    <col min="13" max="13" width="17.5703125" style="164" customWidth="1"/>
    <col min="14" max="14" width="11.42578125" style="164" customWidth="1"/>
    <col min="15" max="16384" width="24" style="164"/>
  </cols>
  <sheetData>
    <row r="1" spans="1:15" ht="15" x14ac:dyDescent="0.25">
      <c r="A1" s="335">
        <f>'Total Budget'!B1</f>
        <v>0</v>
      </c>
    </row>
    <row r="2" spans="1:15" ht="15" x14ac:dyDescent="0.25">
      <c r="A2" s="220" t="str">
        <f>'Total Budget'!A2</f>
        <v>V3.1 07/20/2022</v>
      </c>
    </row>
    <row r="3" spans="1:15" ht="15" x14ac:dyDescent="0.25">
      <c r="A3" s="220"/>
    </row>
    <row r="4" spans="1:15" ht="15" x14ac:dyDescent="0.25">
      <c r="A4" s="220" t="s">
        <v>357</v>
      </c>
    </row>
    <row r="5" spans="1:15" ht="15" x14ac:dyDescent="0.25">
      <c r="A5" s="220"/>
    </row>
    <row r="6" spans="1:15" ht="15" x14ac:dyDescent="0.25">
      <c r="A6" s="212" t="s">
        <v>139</v>
      </c>
      <c r="B6" s="620">
        <f>'Total Budget'!B4:D4</f>
        <v>0</v>
      </c>
      <c r="C6" s="620"/>
      <c r="D6" s="620"/>
    </row>
    <row r="7" spans="1:15" ht="15" x14ac:dyDescent="0.25">
      <c r="A7" s="212" t="s">
        <v>66</v>
      </c>
      <c r="B7" s="620">
        <f>'Total Budget'!B5:D5</f>
        <v>0</v>
      </c>
      <c r="C7" s="620"/>
      <c r="D7" s="620"/>
    </row>
    <row r="8" spans="1:15" ht="15" x14ac:dyDescent="0.25">
      <c r="A8" s="213" t="s">
        <v>99</v>
      </c>
      <c r="B8" s="606">
        <f>'Total Budget'!B6:D6</f>
        <v>0</v>
      </c>
      <c r="C8" s="606"/>
      <c r="D8" s="606"/>
    </row>
    <row r="9" spans="1:15" ht="15" x14ac:dyDescent="0.25">
      <c r="A9" s="213" t="s">
        <v>100</v>
      </c>
      <c r="B9" s="621">
        <f>'Total Budget'!B7:D7</f>
        <v>0</v>
      </c>
      <c r="C9" s="621"/>
      <c r="D9" s="621"/>
    </row>
    <row r="10" spans="1:15" ht="15" x14ac:dyDescent="0.25">
      <c r="A10" s="214" t="s">
        <v>101</v>
      </c>
      <c r="B10" s="622">
        <f>'Total Budget'!B8:D8</f>
        <v>0</v>
      </c>
      <c r="C10" s="622"/>
      <c r="D10" s="622"/>
    </row>
    <row r="11" spans="1:15" ht="15" x14ac:dyDescent="0.25">
      <c r="A11" s="214" t="s">
        <v>160</v>
      </c>
      <c r="B11" s="616">
        <f>'Total Budget'!B10:D10</f>
        <v>0</v>
      </c>
      <c r="C11" s="616"/>
      <c r="D11" s="616"/>
    </row>
    <row r="12" spans="1:15" x14ac:dyDescent="0.2">
      <c r="A12" s="164" t="s">
        <v>115</v>
      </c>
    </row>
    <row r="13" spans="1:15" s="171" customFormat="1" ht="30.75" thickBot="1" x14ac:dyDescent="0.3">
      <c r="A13" s="432" t="s">
        <v>127</v>
      </c>
      <c r="B13" s="149"/>
      <c r="C13" s="247"/>
      <c r="D13" s="433"/>
      <c r="E13" s="433"/>
      <c r="F13" s="433"/>
      <c r="G13" s="433"/>
      <c r="H13" s="433"/>
      <c r="I13" s="434"/>
      <c r="J13" s="250"/>
    </row>
    <row r="14" spans="1:15" s="435" customFormat="1" ht="62.25" customHeight="1" x14ac:dyDescent="0.25">
      <c r="A14" s="205" t="s">
        <v>68</v>
      </c>
      <c r="B14" s="546" t="s">
        <v>595</v>
      </c>
      <c r="C14" s="206" t="s">
        <v>51</v>
      </c>
      <c r="D14" s="623" t="s">
        <v>70</v>
      </c>
      <c r="E14" s="623"/>
      <c r="F14" s="624" t="s">
        <v>594</v>
      </c>
      <c r="G14" s="624"/>
      <c r="H14" s="625" t="s">
        <v>78</v>
      </c>
      <c r="I14" s="625"/>
      <c r="J14" s="626"/>
      <c r="L14" s="627" t="s">
        <v>148</v>
      </c>
      <c r="M14" s="628"/>
      <c r="N14" s="627" t="s">
        <v>150</v>
      </c>
      <c r="O14" s="628"/>
    </row>
    <row r="15" spans="1:15" ht="30" x14ac:dyDescent="0.25">
      <c r="A15" s="436" t="s">
        <v>73</v>
      </c>
      <c r="B15" s="45"/>
      <c r="C15" s="47" t="s">
        <v>490</v>
      </c>
      <c r="D15" s="548"/>
      <c r="E15" s="144"/>
      <c r="F15" s="45"/>
      <c r="G15" s="144"/>
      <c r="H15" s="18"/>
      <c r="I15" s="186" t="s">
        <v>74</v>
      </c>
      <c r="J15" s="145" t="s">
        <v>75</v>
      </c>
      <c r="L15" s="203" t="s">
        <v>156</v>
      </c>
      <c r="M15" s="204" t="s">
        <v>78</v>
      </c>
      <c r="N15" s="203" t="s">
        <v>156</v>
      </c>
      <c r="O15" s="204" t="s">
        <v>78</v>
      </c>
    </row>
    <row r="16" spans="1:15" x14ac:dyDescent="0.2">
      <c r="A16" s="57" t="s">
        <v>76</v>
      </c>
      <c r="B16" s="19"/>
      <c r="C16" s="50"/>
      <c r="D16" s="18"/>
      <c r="E16" s="499"/>
      <c r="F16" s="45"/>
      <c r="G16" s="21"/>
      <c r="H16" s="22">
        <f>C16*E16*G16</f>
        <v>0</v>
      </c>
      <c r="I16" s="23"/>
      <c r="J16" s="146">
        <f>I16*H16</f>
        <v>0</v>
      </c>
      <c r="L16" s="430"/>
      <c r="M16" s="199">
        <f>L16*(H16+J16)</f>
        <v>0</v>
      </c>
      <c r="N16" s="430"/>
      <c r="O16" s="199">
        <f>N16*(H16+J16)</f>
        <v>0</v>
      </c>
    </row>
    <row r="17" spans="1:15" x14ac:dyDescent="0.2">
      <c r="A17" s="57"/>
      <c r="B17" s="19"/>
      <c r="C17" s="20"/>
      <c r="D17" s="18"/>
      <c r="E17" s="499"/>
      <c r="F17" s="45"/>
      <c r="G17" s="21"/>
      <c r="H17" s="22">
        <f>C17*E17*G17</f>
        <v>0</v>
      </c>
      <c r="I17" s="23"/>
      <c r="J17" s="146">
        <f>I17*H17</f>
        <v>0</v>
      </c>
      <c r="L17" s="430"/>
      <c r="M17" s="199">
        <f t="shared" ref="M17:M25" si="0">L17*(H17+J17)</f>
        <v>0</v>
      </c>
      <c r="N17" s="430"/>
      <c r="O17" s="199">
        <f t="shared" ref="O17:O25" si="1">N17*(H17+J17)</f>
        <v>0</v>
      </c>
    </row>
    <row r="18" spans="1:15" x14ac:dyDescent="0.2">
      <c r="A18" s="57"/>
      <c r="B18" s="19"/>
      <c r="C18" s="20"/>
      <c r="D18" s="18"/>
      <c r="E18" s="499"/>
      <c r="F18" s="45"/>
      <c r="G18" s="21"/>
      <c r="H18" s="22">
        <f>C18*E18*G18</f>
        <v>0</v>
      </c>
      <c r="I18" s="23"/>
      <c r="J18" s="146">
        <f>I18*H18</f>
        <v>0</v>
      </c>
      <c r="L18" s="430"/>
      <c r="M18" s="199">
        <f t="shared" si="0"/>
        <v>0</v>
      </c>
      <c r="N18" s="430"/>
      <c r="O18" s="199">
        <f t="shared" si="1"/>
        <v>0</v>
      </c>
    </row>
    <row r="19" spans="1:15" x14ac:dyDescent="0.2">
      <c r="A19" s="147"/>
      <c r="B19" s="19"/>
      <c r="C19" s="20"/>
      <c r="D19" s="18"/>
      <c r="E19" s="499"/>
      <c r="F19" s="45"/>
      <c r="G19" s="21"/>
      <c r="H19" s="22">
        <f>C19*E19*G19</f>
        <v>0</v>
      </c>
      <c r="I19" s="23"/>
      <c r="J19" s="146">
        <f>I19*H19</f>
        <v>0</v>
      </c>
      <c r="L19" s="430"/>
      <c r="M19" s="199">
        <f t="shared" si="0"/>
        <v>0</v>
      </c>
      <c r="N19" s="430"/>
      <c r="O19" s="199">
        <f t="shared" si="1"/>
        <v>0</v>
      </c>
    </row>
    <row r="20" spans="1:15" x14ac:dyDescent="0.2">
      <c r="A20" s="147"/>
      <c r="B20" s="19"/>
      <c r="C20" s="20"/>
      <c r="D20" s="18"/>
      <c r="E20" s="499"/>
      <c r="F20" s="45"/>
      <c r="G20" s="21"/>
      <c r="H20" s="22">
        <f t="shared" ref="H20:H24" si="2">C20*E20*G20</f>
        <v>0</v>
      </c>
      <c r="I20" s="23"/>
      <c r="J20" s="146">
        <f t="shared" ref="J20:J23" si="3">I20*H20</f>
        <v>0</v>
      </c>
      <c r="L20" s="447"/>
      <c r="M20" s="199">
        <f t="shared" si="0"/>
        <v>0</v>
      </c>
      <c r="N20" s="447"/>
      <c r="O20" s="199">
        <f t="shared" si="1"/>
        <v>0</v>
      </c>
    </row>
    <row r="21" spans="1:15" x14ac:dyDescent="0.2">
      <c r="A21" s="147"/>
      <c r="B21" s="19"/>
      <c r="C21" s="20"/>
      <c r="D21" s="18"/>
      <c r="E21" s="499"/>
      <c r="F21" s="45"/>
      <c r="G21" s="21"/>
      <c r="H21" s="22">
        <f t="shared" si="2"/>
        <v>0</v>
      </c>
      <c r="I21" s="23"/>
      <c r="J21" s="146">
        <f t="shared" si="3"/>
        <v>0</v>
      </c>
      <c r="L21" s="447"/>
      <c r="M21" s="199">
        <f t="shared" si="0"/>
        <v>0</v>
      </c>
      <c r="N21" s="447"/>
      <c r="O21" s="199">
        <f t="shared" si="1"/>
        <v>0</v>
      </c>
    </row>
    <row r="22" spans="1:15" x14ac:dyDescent="0.2">
      <c r="A22" s="147"/>
      <c r="B22" s="19"/>
      <c r="C22" s="20"/>
      <c r="D22" s="18"/>
      <c r="E22" s="499"/>
      <c r="F22" s="45"/>
      <c r="G22" s="21"/>
      <c r="H22" s="22">
        <f t="shared" si="2"/>
        <v>0</v>
      </c>
      <c r="I22" s="23"/>
      <c r="J22" s="146">
        <f t="shared" si="3"/>
        <v>0</v>
      </c>
      <c r="L22" s="447"/>
      <c r="M22" s="199">
        <f t="shared" si="0"/>
        <v>0</v>
      </c>
      <c r="N22" s="447"/>
      <c r="O22" s="199">
        <f t="shared" si="1"/>
        <v>0</v>
      </c>
    </row>
    <row r="23" spans="1:15" x14ac:dyDescent="0.2">
      <c r="A23" s="147"/>
      <c r="B23" s="19"/>
      <c r="C23" s="20"/>
      <c r="D23" s="18"/>
      <c r="E23" s="499"/>
      <c r="F23" s="45"/>
      <c r="G23" s="21"/>
      <c r="H23" s="22">
        <f t="shared" si="2"/>
        <v>0</v>
      </c>
      <c r="I23" s="23"/>
      <c r="J23" s="146">
        <f t="shared" si="3"/>
        <v>0</v>
      </c>
      <c r="L23" s="447"/>
      <c r="M23" s="199">
        <f t="shared" si="0"/>
        <v>0</v>
      </c>
      <c r="N23" s="447"/>
      <c r="O23" s="199">
        <f t="shared" si="1"/>
        <v>0</v>
      </c>
    </row>
    <row r="24" spans="1:15" x14ac:dyDescent="0.2">
      <c r="A24" s="147"/>
      <c r="B24" s="19"/>
      <c r="C24" s="20"/>
      <c r="D24" s="18"/>
      <c r="E24" s="499"/>
      <c r="F24" s="45"/>
      <c r="G24" s="21"/>
      <c r="H24" s="22">
        <f t="shared" si="2"/>
        <v>0</v>
      </c>
      <c r="I24" s="23"/>
      <c r="J24" s="146"/>
      <c r="L24" s="447"/>
      <c r="M24" s="199">
        <f t="shared" si="0"/>
        <v>0</v>
      </c>
      <c r="N24" s="447"/>
      <c r="O24" s="199">
        <f t="shared" si="1"/>
        <v>0</v>
      </c>
    </row>
    <row r="25" spans="1:15" ht="15" thickBot="1" x14ac:dyDescent="0.25">
      <c r="A25" s="147"/>
      <c r="B25" s="19"/>
      <c r="C25" s="20"/>
      <c r="D25" s="18"/>
      <c r="E25" s="499"/>
      <c r="F25" s="45"/>
      <c r="G25" s="21"/>
      <c r="H25" s="22">
        <f>C25*E25*G25</f>
        <v>0</v>
      </c>
      <c r="I25" s="23"/>
      <c r="J25" s="146">
        <f>I25*H25</f>
        <v>0</v>
      </c>
      <c r="L25" s="431"/>
      <c r="M25" s="199">
        <f t="shared" si="0"/>
        <v>0</v>
      </c>
      <c r="N25" s="431"/>
      <c r="O25" s="199">
        <f t="shared" si="1"/>
        <v>0</v>
      </c>
    </row>
    <row r="26" spans="1:15" ht="48" customHeight="1" thickBot="1" x14ac:dyDescent="0.6">
      <c r="A26" s="58" t="s">
        <v>78</v>
      </c>
      <c r="B26" s="59"/>
      <c r="C26" s="60"/>
      <c r="D26" s="61"/>
      <c r="E26" s="62"/>
      <c r="F26" s="63"/>
      <c r="G26" s="64"/>
      <c r="H26" s="65">
        <f>SUM(H16:H25)</f>
        <v>0</v>
      </c>
      <c r="I26" s="66"/>
      <c r="J26" s="54">
        <f>SUM(J16:J25)</f>
        <v>0</v>
      </c>
      <c r="L26" s="74" t="s">
        <v>154</v>
      </c>
      <c r="M26" s="571">
        <f>SUM(M16:M25)</f>
        <v>0</v>
      </c>
      <c r="N26" s="81" t="s">
        <v>155</v>
      </c>
      <c r="O26" s="572">
        <f>SUM(O16:O25)</f>
        <v>0</v>
      </c>
    </row>
    <row r="27" spans="1:15" ht="15" thickBot="1" x14ac:dyDescent="0.25">
      <c r="A27" s="148"/>
      <c r="B27" s="67"/>
      <c r="C27" s="148"/>
      <c r="D27" s="148"/>
      <c r="E27" s="68"/>
      <c r="F27" s="149"/>
      <c r="G27" s="150"/>
      <c r="H27" s="148"/>
      <c r="I27" s="148"/>
      <c r="J27" s="148"/>
    </row>
    <row r="28" spans="1:15" s="282" customFormat="1" ht="57" customHeight="1" x14ac:dyDescent="0.25">
      <c r="A28" s="205" t="s">
        <v>68</v>
      </c>
      <c r="B28" s="546" t="s">
        <v>129</v>
      </c>
      <c r="C28" s="206" t="s">
        <v>51</v>
      </c>
      <c r="D28" s="623" t="s">
        <v>70</v>
      </c>
      <c r="E28" s="623"/>
      <c r="F28" s="624" t="s">
        <v>71</v>
      </c>
      <c r="G28" s="624"/>
      <c r="H28" s="625" t="s">
        <v>78</v>
      </c>
      <c r="I28" s="625"/>
      <c r="J28" s="626"/>
      <c r="L28" s="627" t="s">
        <v>148</v>
      </c>
      <c r="M28" s="628"/>
      <c r="N28" s="627" t="s">
        <v>150</v>
      </c>
      <c r="O28" s="628"/>
    </row>
    <row r="29" spans="1:15" ht="30" x14ac:dyDescent="0.25">
      <c r="A29" s="437" t="s">
        <v>128</v>
      </c>
      <c r="B29" s="130"/>
      <c r="C29" s="47" t="s">
        <v>490</v>
      </c>
      <c r="D29" s="151"/>
      <c r="E29" s="69"/>
      <c r="F29" s="548"/>
      <c r="G29" s="152"/>
      <c r="H29" s="151"/>
      <c r="I29" s="186" t="s">
        <v>74</v>
      </c>
      <c r="J29" s="145" t="s">
        <v>75</v>
      </c>
      <c r="L29" s="203" t="s">
        <v>156</v>
      </c>
      <c r="M29" s="204" t="s">
        <v>78</v>
      </c>
      <c r="N29" s="203" t="s">
        <v>156</v>
      </c>
      <c r="O29" s="204" t="s">
        <v>78</v>
      </c>
    </row>
    <row r="30" spans="1:15" x14ac:dyDescent="0.2">
      <c r="A30" s="153" t="s">
        <v>599</v>
      </c>
      <c r="B30" s="19"/>
      <c r="C30" s="50"/>
      <c r="D30" s="18"/>
      <c r="E30" s="499"/>
      <c r="F30" s="45"/>
      <c r="G30" s="21"/>
      <c r="H30" s="22">
        <f>C30*E30*G30</f>
        <v>0</v>
      </c>
      <c r="I30" s="23"/>
      <c r="J30" s="146">
        <f t="shared" ref="J30:J38" si="4">I30*H30</f>
        <v>0</v>
      </c>
      <c r="L30" s="430"/>
      <c r="M30" s="199">
        <f>L30*(H30+J30)</f>
        <v>0</v>
      </c>
      <c r="N30" s="430"/>
      <c r="O30" s="199">
        <f>N30*(H30+J30)</f>
        <v>0</v>
      </c>
    </row>
    <row r="31" spans="1:15" x14ac:dyDescent="0.2">
      <c r="A31" s="153"/>
      <c r="B31" s="19"/>
      <c r="C31" s="46"/>
      <c r="D31" s="18"/>
      <c r="E31" s="499"/>
      <c r="F31" s="45"/>
      <c r="G31" s="21"/>
      <c r="H31" s="70">
        <f t="shared" ref="H31:H38" si="5">C31*E31*G31</f>
        <v>0</v>
      </c>
      <c r="I31" s="23"/>
      <c r="J31" s="146">
        <f t="shared" si="4"/>
        <v>0</v>
      </c>
      <c r="L31" s="430"/>
      <c r="M31" s="199">
        <f t="shared" ref="M31:M38" si="6">L31*(H31+J31)</f>
        <v>0</v>
      </c>
      <c r="N31" s="430"/>
      <c r="O31" s="199">
        <f t="shared" ref="O31:O38" si="7">N31*(H31+J31)</f>
        <v>0</v>
      </c>
    </row>
    <row r="32" spans="1:15" x14ac:dyDescent="0.2">
      <c r="A32" s="153"/>
      <c r="B32" s="19"/>
      <c r="C32" s="46"/>
      <c r="D32" s="18"/>
      <c r="E32" s="499"/>
      <c r="F32" s="45"/>
      <c r="G32" s="21"/>
      <c r="H32" s="70">
        <f t="shared" si="5"/>
        <v>0</v>
      </c>
      <c r="I32" s="23"/>
      <c r="J32" s="146">
        <f t="shared" si="4"/>
        <v>0</v>
      </c>
      <c r="L32" s="430"/>
      <c r="M32" s="199">
        <f t="shared" si="6"/>
        <v>0</v>
      </c>
      <c r="N32" s="430"/>
      <c r="O32" s="199">
        <f t="shared" si="7"/>
        <v>0</v>
      </c>
    </row>
    <row r="33" spans="1:17" x14ac:dyDescent="0.2">
      <c r="A33" s="57"/>
      <c r="B33" s="19"/>
      <c r="C33" s="46"/>
      <c r="D33" s="18"/>
      <c r="E33" s="499"/>
      <c r="F33" s="45"/>
      <c r="G33" s="21"/>
      <c r="H33" s="70">
        <f t="shared" si="5"/>
        <v>0</v>
      </c>
      <c r="I33" s="23"/>
      <c r="J33" s="146">
        <f t="shared" si="4"/>
        <v>0</v>
      </c>
      <c r="L33" s="430"/>
      <c r="M33" s="199">
        <f t="shared" si="6"/>
        <v>0</v>
      </c>
      <c r="N33" s="430"/>
      <c r="O33" s="199">
        <f t="shared" si="7"/>
        <v>0</v>
      </c>
    </row>
    <row r="34" spans="1:17" x14ac:dyDescent="0.2">
      <c r="A34" s="57"/>
      <c r="B34" s="19"/>
      <c r="C34" s="46"/>
      <c r="D34" s="18"/>
      <c r="E34" s="499"/>
      <c r="F34" s="45"/>
      <c r="G34" s="21"/>
      <c r="H34" s="70">
        <f t="shared" si="5"/>
        <v>0</v>
      </c>
      <c r="I34" s="23"/>
      <c r="J34" s="146">
        <f t="shared" si="4"/>
        <v>0</v>
      </c>
      <c r="L34" s="447"/>
      <c r="M34" s="199">
        <f t="shared" si="6"/>
        <v>0</v>
      </c>
      <c r="N34" s="447"/>
      <c r="O34" s="199">
        <f t="shared" si="7"/>
        <v>0</v>
      </c>
    </row>
    <row r="35" spans="1:17" x14ac:dyDescent="0.2">
      <c r="A35" s="57"/>
      <c r="B35" s="19"/>
      <c r="C35" s="46"/>
      <c r="D35" s="18"/>
      <c r="E35" s="499"/>
      <c r="F35" s="45"/>
      <c r="G35" s="21"/>
      <c r="H35" s="70">
        <f t="shared" si="5"/>
        <v>0</v>
      </c>
      <c r="I35" s="23"/>
      <c r="J35" s="146">
        <f t="shared" si="4"/>
        <v>0</v>
      </c>
      <c r="L35" s="447"/>
      <c r="M35" s="199">
        <f t="shared" si="6"/>
        <v>0</v>
      </c>
      <c r="N35" s="447"/>
      <c r="O35" s="199">
        <f t="shared" si="7"/>
        <v>0</v>
      </c>
    </row>
    <row r="36" spans="1:17" x14ac:dyDescent="0.2">
      <c r="A36" s="57"/>
      <c r="B36" s="19"/>
      <c r="C36" s="46"/>
      <c r="D36" s="18"/>
      <c r="E36" s="499"/>
      <c r="F36" s="45"/>
      <c r="G36" s="21"/>
      <c r="H36" s="70">
        <f t="shared" si="5"/>
        <v>0</v>
      </c>
      <c r="I36" s="23"/>
      <c r="J36" s="146">
        <f t="shared" si="4"/>
        <v>0</v>
      </c>
      <c r="L36" s="447"/>
      <c r="M36" s="199">
        <f t="shared" si="6"/>
        <v>0</v>
      </c>
      <c r="N36" s="447"/>
      <c r="O36" s="199">
        <f t="shared" si="7"/>
        <v>0</v>
      </c>
    </row>
    <row r="37" spans="1:17" x14ac:dyDescent="0.2">
      <c r="A37" s="57"/>
      <c r="B37" s="19"/>
      <c r="C37" s="46"/>
      <c r="D37" s="18"/>
      <c r="E37" s="499"/>
      <c r="F37" s="45"/>
      <c r="G37" s="21"/>
      <c r="H37" s="70">
        <f t="shared" si="5"/>
        <v>0</v>
      </c>
      <c r="I37" s="23"/>
      <c r="J37" s="146">
        <f t="shared" si="4"/>
        <v>0</v>
      </c>
      <c r="L37" s="447"/>
      <c r="M37" s="199">
        <f t="shared" si="6"/>
        <v>0</v>
      </c>
      <c r="N37" s="447"/>
      <c r="O37" s="199">
        <f t="shared" si="7"/>
        <v>0</v>
      </c>
    </row>
    <row r="38" spans="1:17" ht="15" thickBot="1" x14ac:dyDescent="0.25">
      <c r="A38" s="57"/>
      <c r="B38" s="19"/>
      <c r="C38" s="46"/>
      <c r="D38" s="18"/>
      <c r="E38" s="499"/>
      <c r="F38" s="45"/>
      <c r="G38" s="21"/>
      <c r="H38" s="70">
        <f t="shared" si="5"/>
        <v>0</v>
      </c>
      <c r="I38" s="23"/>
      <c r="J38" s="146">
        <f t="shared" si="4"/>
        <v>0</v>
      </c>
      <c r="L38" s="431"/>
      <c r="M38" s="199">
        <f t="shared" si="6"/>
        <v>0</v>
      </c>
      <c r="N38" s="431"/>
      <c r="O38" s="199">
        <f t="shared" si="7"/>
        <v>0</v>
      </c>
    </row>
    <row r="39" spans="1:17" ht="30.75" thickBot="1" x14ac:dyDescent="0.3">
      <c r="A39" s="58" t="s">
        <v>78</v>
      </c>
      <c r="B39" s="59"/>
      <c r="C39" s="60"/>
      <c r="D39" s="61"/>
      <c r="E39" s="62"/>
      <c r="F39" s="63"/>
      <c r="G39" s="64"/>
      <c r="H39" s="135">
        <f>SUM(H30:H38)</f>
        <v>0</v>
      </c>
      <c r="I39" s="61"/>
      <c r="J39" s="54">
        <f>SUM(J30:J38)</f>
        <v>0</v>
      </c>
      <c r="L39" s="74" t="s">
        <v>154</v>
      </c>
      <c r="M39" s="571">
        <f>SUM(M30:M38)</f>
        <v>0</v>
      </c>
      <c r="N39" s="81" t="s">
        <v>155</v>
      </c>
      <c r="O39" s="572">
        <f>SUM(O30:O38)</f>
        <v>0</v>
      </c>
    </row>
    <row r="40" spans="1:17" ht="33.75" customHeight="1" thickBot="1" x14ac:dyDescent="0.25"/>
    <row r="41" spans="1:17" ht="57" customHeight="1" x14ac:dyDescent="0.25">
      <c r="A41" s="205" t="s">
        <v>68</v>
      </c>
      <c r="B41" s="546" t="s">
        <v>129</v>
      </c>
      <c r="C41" s="206" t="s">
        <v>51</v>
      </c>
      <c r="D41" s="623" t="s">
        <v>70</v>
      </c>
      <c r="E41" s="623"/>
      <c r="F41" s="624" t="s">
        <v>71</v>
      </c>
      <c r="G41" s="624"/>
      <c r="H41" s="547" t="s">
        <v>78</v>
      </c>
      <c r="I41" s="154"/>
      <c r="J41" s="154"/>
      <c r="L41" s="627" t="s">
        <v>148</v>
      </c>
      <c r="M41" s="628"/>
      <c r="N41" s="627" t="s">
        <v>150</v>
      </c>
      <c r="O41" s="628"/>
      <c r="P41" s="282"/>
      <c r="Q41" s="282"/>
    </row>
    <row r="42" spans="1:17" s="282" customFormat="1" ht="33.75" customHeight="1" x14ac:dyDescent="0.25">
      <c r="A42" s="436" t="s">
        <v>131</v>
      </c>
      <c r="B42" s="155"/>
      <c r="C42" s="629"/>
      <c r="D42" s="629"/>
      <c r="E42" s="629"/>
      <c r="F42" s="629"/>
      <c r="G42" s="629"/>
      <c r="H42" s="630"/>
      <c r="I42" s="164"/>
      <c r="J42" s="164"/>
      <c r="L42" s="203" t="s">
        <v>156</v>
      </c>
      <c r="M42" s="204" t="s">
        <v>78</v>
      </c>
      <c r="N42" s="203" t="s">
        <v>156</v>
      </c>
      <c r="O42" s="204" t="s">
        <v>78</v>
      </c>
      <c r="P42" s="164"/>
      <c r="Q42" s="164"/>
    </row>
    <row r="43" spans="1:17" x14ac:dyDescent="0.2">
      <c r="A43" s="153"/>
      <c r="B43" s="19"/>
      <c r="C43" s="50"/>
      <c r="D43" s="18"/>
      <c r="E43" s="500"/>
      <c r="F43" s="45"/>
      <c r="G43" s="37"/>
      <c r="H43" s="136">
        <f>C43*E43*G43</f>
        <v>0</v>
      </c>
      <c r="L43" s="430"/>
      <c r="M43" s="199">
        <f>L43*H43</f>
        <v>0</v>
      </c>
      <c r="N43" s="430"/>
      <c r="O43" s="199">
        <f>N43*H43</f>
        <v>0</v>
      </c>
    </row>
    <row r="44" spans="1:17" x14ac:dyDescent="0.2">
      <c r="A44" s="57"/>
      <c r="B44" s="19"/>
      <c r="C44" s="50"/>
      <c r="D44" s="18"/>
      <c r="E44" s="500"/>
      <c r="F44" s="45"/>
      <c r="G44" s="37"/>
      <c r="H44" s="137">
        <f>C44*E44*G44</f>
        <v>0</v>
      </c>
      <c r="L44" s="430"/>
      <c r="M44" s="199">
        <f t="shared" ref="M44:M47" si="8">L44*H44</f>
        <v>0</v>
      </c>
      <c r="N44" s="430"/>
      <c r="O44" s="199">
        <f t="shared" ref="O44:O47" si="9">N44*H44</f>
        <v>0</v>
      </c>
    </row>
    <row r="45" spans="1:17" x14ac:dyDescent="0.2">
      <c r="A45" s="57"/>
      <c r="B45" s="19"/>
      <c r="C45" s="50"/>
      <c r="D45" s="18"/>
      <c r="E45" s="500"/>
      <c r="F45" s="45"/>
      <c r="G45" s="37"/>
      <c r="H45" s="137">
        <f>C45*E45*G45</f>
        <v>0</v>
      </c>
      <c r="L45" s="430"/>
      <c r="M45" s="199">
        <f t="shared" si="8"/>
        <v>0</v>
      </c>
      <c r="N45" s="430"/>
      <c r="O45" s="199">
        <f t="shared" si="9"/>
        <v>0</v>
      </c>
    </row>
    <row r="46" spans="1:17" x14ac:dyDescent="0.2">
      <c r="A46" s="57"/>
      <c r="B46" s="19"/>
      <c r="C46" s="50"/>
      <c r="D46" s="18"/>
      <c r="E46" s="500"/>
      <c r="F46" s="45"/>
      <c r="G46" s="37"/>
      <c r="H46" s="137">
        <f>C46*E46*G46</f>
        <v>0</v>
      </c>
      <c r="L46" s="430"/>
      <c r="M46" s="199">
        <f t="shared" si="8"/>
        <v>0</v>
      </c>
      <c r="N46" s="430"/>
      <c r="O46" s="199">
        <f t="shared" si="9"/>
        <v>0</v>
      </c>
    </row>
    <row r="47" spans="1:17" ht="15" thickBot="1" x14ac:dyDescent="0.25">
      <c r="A47" s="57"/>
      <c r="B47" s="19"/>
      <c r="C47" s="50"/>
      <c r="D47" s="18"/>
      <c r="E47" s="500"/>
      <c r="F47" s="45"/>
      <c r="G47" s="37"/>
      <c r="H47" s="137">
        <f>C47*E47*G47</f>
        <v>0</v>
      </c>
      <c r="L47" s="431"/>
      <c r="M47" s="199">
        <f t="shared" si="8"/>
        <v>0</v>
      </c>
      <c r="N47" s="431"/>
      <c r="O47" s="199">
        <f t="shared" si="9"/>
        <v>0</v>
      </c>
    </row>
    <row r="48" spans="1:17" ht="30.75" thickBot="1" x14ac:dyDescent="0.3">
      <c r="A48" s="157" t="s">
        <v>78</v>
      </c>
      <c r="B48" s="631"/>
      <c r="C48" s="631"/>
      <c r="D48" s="631"/>
      <c r="E48" s="631"/>
      <c r="F48" s="631"/>
      <c r="G48" s="631"/>
      <c r="H48" s="140">
        <f>SUM(H43:H47)</f>
        <v>0</v>
      </c>
      <c r="L48" s="74" t="s">
        <v>154</v>
      </c>
      <c r="M48" s="571">
        <f>SUM(M43:M47)</f>
        <v>0</v>
      </c>
      <c r="N48" s="81" t="s">
        <v>155</v>
      </c>
      <c r="O48" s="572">
        <f>SUM(O43:O47)</f>
        <v>0</v>
      </c>
    </row>
    <row r="49" spans="1:15" ht="15.75" thickBot="1" x14ac:dyDescent="0.3">
      <c r="A49" s="158"/>
      <c r="B49" s="131"/>
      <c r="C49" s="131"/>
      <c r="D49" s="131"/>
      <c r="E49" s="131"/>
      <c r="F49" s="131"/>
      <c r="G49" s="131"/>
      <c r="H49" s="132"/>
      <c r="I49" s="263"/>
      <c r="L49" s="74"/>
      <c r="M49" s="77"/>
      <c r="N49" s="76"/>
      <c r="O49" s="78"/>
    </row>
    <row r="50" spans="1:15" ht="58.5" customHeight="1" thickBot="1" x14ac:dyDescent="0.3">
      <c r="A50" s="205" t="s">
        <v>68</v>
      </c>
      <c r="B50" s="546" t="s">
        <v>129</v>
      </c>
      <c r="C50" s="206" t="s">
        <v>51</v>
      </c>
      <c r="D50" s="623" t="s">
        <v>70</v>
      </c>
      <c r="E50" s="623"/>
      <c r="F50" s="624" t="s">
        <v>71</v>
      </c>
      <c r="G50" s="624"/>
      <c r="H50" s="547" t="s">
        <v>78</v>
      </c>
      <c r="L50" s="627" t="s">
        <v>148</v>
      </c>
      <c r="M50" s="628"/>
      <c r="N50" s="627" t="s">
        <v>150</v>
      </c>
      <c r="O50" s="628"/>
    </row>
    <row r="51" spans="1:15" ht="30.75" thickBot="1" x14ac:dyDescent="0.3">
      <c r="A51" s="439" t="s">
        <v>132</v>
      </c>
      <c r="B51" s="549"/>
      <c r="C51" s="197"/>
      <c r="D51" s="633"/>
      <c r="E51" s="633"/>
      <c r="F51" s="634"/>
      <c r="G51" s="634"/>
      <c r="H51" s="198"/>
      <c r="L51" s="203" t="s">
        <v>156</v>
      </c>
      <c r="M51" s="204" t="s">
        <v>78</v>
      </c>
      <c r="N51" s="203" t="s">
        <v>156</v>
      </c>
      <c r="O51" s="204" t="s">
        <v>78</v>
      </c>
    </row>
    <row r="52" spans="1:15" x14ac:dyDescent="0.2">
      <c r="A52" s="159"/>
      <c r="B52" s="19"/>
      <c r="C52" s="41"/>
      <c r="D52" s="440"/>
      <c r="E52" s="501"/>
      <c r="F52" s="441"/>
      <c r="G52" s="42"/>
      <c r="H52" s="139">
        <f>C52*E52*G52</f>
        <v>0</v>
      </c>
      <c r="L52" s="430"/>
      <c r="M52" s="199">
        <f>L52*H52</f>
        <v>0</v>
      </c>
      <c r="N52" s="430"/>
      <c r="O52" s="199">
        <f>N52*H52</f>
        <v>0</v>
      </c>
    </row>
    <row r="53" spans="1:15" x14ac:dyDescent="0.2">
      <c r="A53" s="57"/>
      <c r="B53" s="19"/>
      <c r="C53" s="20"/>
      <c r="D53" s="18"/>
      <c r="E53" s="499"/>
      <c r="F53" s="45"/>
      <c r="G53" s="21"/>
      <c r="H53" s="137">
        <f>C53*E53*G53</f>
        <v>0</v>
      </c>
      <c r="L53" s="430"/>
      <c r="M53" s="199">
        <f t="shared" ref="M53:M56" si="10">L53*H53</f>
        <v>0</v>
      </c>
      <c r="N53" s="430"/>
      <c r="O53" s="199">
        <f t="shared" ref="O53:O56" si="11">N53*H53</f>
        <v>0</v>
      </c>
    </row>
    <row r="54" spans="1:15" x14ac:dyDescent="0.2">
      <c r="A54" s="57"/>
      <c r="B54" s="19"/>
      <c r="C54" s="20"/>
      <c r="D54" s="18"/>
      <c r="E54" s="499"/>
      <c r="F54" s="45"/>
      <c r="G54" s="21"/>
      <c r="H54" s="137">
        <f>C54*E54*G54</f>
        <v>0</v>
      </c>
      <c r="L54" s="430"/>
      <c r="M54" s="199">
        <f t="shared" si="10"/>
        <v>0</v>
      </c>
      <c r="N54" s="430"/>
      <c r="O54" s="199">
        <f t="shared" si="11"/>
        <v>0</v>
      </c>
    </row>
    <row r="55" spans="1:15" x14ac:dyDescent="0.2">
      <c r="A55" s="57"/>
      <c r="B55" s="19"/>
      <c r="C55" s="20"/>
      <c r="D55" s="18"/>
      <c r="E55" s="499"/>
      <c r="F55" s="45"/>
      <c r="G55" s="21"/>
      <c r="H55" s="137">
        <f>C55*E55*G55</f>
        <v>0</v>
      </c>
      <c r="L55" s="430"/>
      <c r="M55" s="199">
        <f t="shared" si="10"/>
        <v>0</v>
      </c>
      <c r="N55" s="430"/>
      <c r="O55" s="199">
        <f t="shared" si="11"/>
        <v>0</v>
      </c>
    </row>
    <row r="56" spans="1:15" ht="15" thickBot="1" x14ac:dyDescent="0.25">
      <c r="A56" s="448"/>
      <c r="B56" s="19"/>
      <c r="C56" s="20"/>
      <c r="D56" s="18"/>
      <c r="E56" s="499"/>
      <c r="F56" s="45"/>
      <c r="G56" s="21"/>
      <c r="H56" s="137">
        <f>C56*E56*G56</f>
        <v>0</v>
      </c>
      <c r="L56" s="431"/>
      <c r="M56" s="199">
        <f t="shared" si="10"/>
        <v>0</v>
      </c>
      <c r="N56" s="431"/>
      <c r="O56" s="199">
        <f t="shared" si="11"/>
        <v>0</v>
      </c>
    </row>
    <row r="57" spans="1:15" ht="30.75" thickBot="1" x14ac:dyDescent="0.3">
      <c r="A57" s="160" t="s">
        <v>78</v>
      </c>
      <c r="B57" s="632"/>
      <c r="C57" s="632"/>
      <c r="D57" s="632"/>
      <c r="E57" s="632"/>
      <c r="F57" s="632"/>
      <c r="G57" s="632"/>
      <c r="H57" s="146">
        <f>SUM(H52:H56)</f>
        <v>0</v>
      </c>
      <c r="L57" s="74" t="s">
        <v>154</v>
      </c>
      <c r="M57" s="571">
        <f>SUM(M52:M56)</f>
        <v>0</v>
      </c>
      <c r="N57" s="81" t="s">
        <v>155</v>
      </c>
      <c r="O57" s="572">
        <f>SUM(O52:O56)</f>
        <v>0</v>
      </c>
    </row>
    <row r="58" spans="1:15" ht="15" thickTop="1" x14ac:dyDescent="0.2">
      <c r="A58" s="148"/>
      <c r="B58" s="28"/>
      <c r="C58" s="28"/>
      <c r="D58" s="28"/>
      <c r="E58" s="28"/>
      <c r="F58" s="28"/>
      <c r="G58" s="28"/>
      <c r="H58" s="161"/>
    </row>
    <row r="59" spans="1:15" ht="15" x14ac:dyDescent="0.25">
      <c r="A59" s="148"/>
      <c r="B59" s="28"/>
      <c r="C59" s="28"/>
      <c r="D59" s="28"/>
      <c r="E59" s="28"/>
      <c r="F59" s="28"/>
      <c r="G59" s="288" t="s">
        <v>134</v>
      </c>
      <c r="H59" s="570">
        <f>H26+J26+H39+J39+H48+H57</f>
        <v>0</v>
      </c>
    </row>
    <row r="60" spans="1:15" ht="24" customHeight="1" thickBot="1" x14ac:dyDescent="0.3">
      <c r="A60" s="148"/>
      <c r="B60" s="28"/>
      <c r="C60" s="28"/>
      <c r="D60" s="28"/>
      <c r="E60" s="28"/>
      <c r="F60" s="28"/>
      <c r="G60" s="288"/>
      <c r="H60" s="71"/>
    </row>
    <row r="61" spans="1:15" ht="15.75" thickBot="1" x14ac:dyDescent="0.3">
      <c r="A61" s="148"/>
      <c r="B61" s="28"/>
      <c r="C61" s="28"/>
      <c r="D61" s="28"/>
      <c r="E61" s="28"/>
      <c r="F61" s="28"/>
      <c r="G61" s="288"/>
      <c r="H61" s="71"/>
      <c r="L61" s="627" t="s">
        <v>148</v>
      </c>
      <c r="M61" s="628"/>
      <c r="N61" s="627" t="s">
        <v>150</v>
      </c>
      <c r="O61" s="628"/>
    </row>
    <row r="62" spans="1:15" ht="30.75" thickBot="1" x14ac:dyDescent="0.3">
      <c r="A62" s="442" t="s">
        <v>170</v>
      </c>
      <c r="B62" s="443" t="s">
        <v>78</v>
      </c>
      <c r="C62" s="28"/>
      <c r="D62" s="28"/>
      <c r="E62" s="28"/>
      <c r="F62" s="28"/>
      <c r="G62" s="288"/>
      <c r="H62" s="71"/>
      <c r="L62" s="203" t="s">
        <v>156</v>
      </c>
      <c r="M62" s="204" t="s">
        <v>78</v>
      </c>
      <c r="N62" s="203" t="s">
        <v>156</v>
      </c>
      <c r="O62" s="204" t="s">
        <v>78</v>
      </c>
    </row>
    <row r="63" spans="1:15" ht="15" x14ac:dyDescent="0.25">
      <c r="A63" s="125" t="s">
        <v>172</v>
      </c>
      <c r="B63" s="449"/>
      <c r="C63" s="444"/>
      <c r="D63" s="28"/>
      <c r="E63" s="28"/>
      <c r="F63" s="28"/>
      <c r="G63" s="288"/>
      <c r="H63" s="71"/>
      <c r="L63" s="430"/>
      <c r="M63" s="195">
        <f t="shared" ref="M63:M74" si="12">L63*B63</f>
        <v>0</v>
      </c>
      <c r="N63" s="430"/>
      <c r="O63" s="195">
        <f t="shared" ref="O63:O73" si="13">N63*B63</f>
        <v>0</v>
      </c>
    </row>
    <row r="64" spans="1:15" ht="15" x14ac:dyDescent="0.25">
      <c r="A64" s="126" t="s">
        <v>161</v>
      </c>
      <c r="B64" s="449"/>
      <c r="C64" s="444"/>
      <c r="D64" s="28"/>
      <c r="E64" s="28"/>
      <c r="F64" s="28"/>
      <c r="G64" s="288"/>
      <c r="H64" s="71"/>
      <c r="L64" s="430"/>
      <c r="M64" s="195">
        <f>L64*B64</f>
        <v>0</v>
      </c>
      <c r="N64" s="430"/>
      <c r="O64" s="195">
        <f t="shared" si="13"/>
        <v>0</v>
      </c>
    </row>
    <row r="65" spans="1:15" ht="15" x14ac:dyDescent="0.25">
      <c r="A65" s="126" t="s">
        <v>162</v>
      </c>
      <c r="B65" s="449"/>
      <c r="C65" s="444"/>
      <c r="D65" s="28"/>
      <c r="E65" s="28"/>
      <c r="F65" s="28"/>
      <c r="G65" s="288"/>
      <c r="H65" s="71"/>
      <c r="L65" s="430"/>
      <c r="M65" s="195">
        <f t="shared" si="12"/>
        <v>0</v>
      </c>
      <c r="N65" s="430"/>
      <c r="O65" s="195">
        <f t="shared" si="13"/>
        <v>0</v>
      </c>
    </row>
    <row r="66" spans="1:15" ht="15" x14ac:dyDescent="0.25">
      <c r="A66" s="126" t="s">
        <v>163</v>
      </c>
      <c r="B66" s="449"/>
      <c r="C66" s="444"/>
      <c r="D66" s="28"/>
      <c r="E66" s="28"/>
      <c r="F66" s="28"/>
      <c r="G66" s="288"/>
      <c r="H66" s="71"/>
      <c r="L66" s="430"/>
      <c r="M66" s="195">
        <f t="shared" si="12"/>
        <v>0</v>
      </c>
      <c r="N66" s="430"/>
      <c r="O66" s="195">
        <f t="shared" si="13"/>
        <v>0</v>
      </c>
    </row>
    <row r="67" spans="1:15" ht="15" x14ac:dyDescent="0.25">
      <c r="A67" s="126" t="s">
        <v>164</v>
      </c>
      <c r="B67" s="449"/>
      <c r="C67" s="444"/>
      <c r="D67" s="28"/>
      <c r="E67" s="28"/>
      <c r="F67" s="28"/>
      <c r="G67" s="288"/>
      <c r="H67" s="71"/>
      <c r="L67" s="430"/>
      <c r="M67" s="195">
        <f t="shared" si="12"/>
        <v>0</v>
      </c>
      <c r="N67" s="430"/>
      <c r="O67" s="195">
        <f t="shared" si="13"/>
        <v>0</v>
      </c>
    </row>
    <row r="68" spans="1:15" ht="15" x14ac:dyDescent="0.25">
      <c r="A68" s="126" t="s">
        <v>165</v>
      </c>
      <c r="B68" s="449"/>
      <c r="C68" s="444"/>
      <c r="D68" s="28"/>
      <c r="E68" s="28"/>
      <c r="F68" s="28"/>
      <c r="G68" s="288"/>
      <c r="H68" s="71"/>
      <c r="L68" s="430"/>
      <c r="M68" s="195">
        <f t="shared" si="12"/>
        <v>0</v>
      </c>
      <c r="N68" s="430"/>
      <c r="O68" s="195">
        <f t="shared" si="13"/>
        <v>0</v>
      </c>
    </row>
    <row r="69" spans="1:15" ht="15" x14ac:dyDescent="0.25">
      <c r="A69" s="126" t="s">
        <v>166</v>
      </c>
      <c r="B69" s="449"/>
      <c r="C69" s="444"/>
      <c r="D69" s="28"/>
      <c r="E69" s="28"/>
      <c r="F69" s="28"/>
      <c r="G69" s="288"/>
      <c r="H69" s="71"/>
      <c r="L69" s="430"/>
      <c r="M69" s="195">
        <f t="shared" si="12"/>
        <v>0</v>
      </c>
      <c r="N69" s="430"/>
      <c r="O69" s="195">
        <f t="shared" si="13"/>
        <v>0</v>
      </c>
    </row>
    <row r="70" spans="1:15" ht="15" x14ac:dyDescent="0.25">
      <c r="A70" s="164" t="s">
        <v>167</v>
      </c>
      <c r="B70" s="449"/>
      <c r="C70" s="28"/>
      <c r="D70" s="28"/>
      <c r="E70" s="28"/>
      <c r="F70" s="28"/>
      <c r="G70" s="288"/>
      <c r="H70" s="71"/>
      <c r="L70" s="430"/>
      <c r="M70" s="195">
        <f t="shared" si="12"/>
        <v>0</v>
      </c>
      <c r="N70" s="430"/>
      <c r="O70" s="195">
        <f t="shared" si="13"/>
        <v>0</v>
      </c>
    </row>
    <row r="71" spans="1:15" ht="15" x14ac:dyDescent="0.25">
      <c r="A71" s="445" t="s">
        <v>168</v>
      </c>
      <c r="B71" s="449"/>
      <c r="C71" s="28"/>
      <c r="D71" s="28"/>
      <c r="E71" s="28"/>
      <c r="F71" s="28"/>
      <c r="G71" s="288"/>
      <c r="H71" s="71"/>
      <c r="L71" s="430"/>
      <c r="M71" s="195">
        <f t="shared" si="12"/>
        <v>0</v>
      </c>
      <c r="N71" s="430"/>
      <c r="O71" s="195">
        <f t="shared" si="13"/>
        <v>0</v>
      </c>
    </row>
    <row r="72" spans="1:15" ht="15" x14ac:dyDescent="0.25">
      <c r="A72" s="445" t="s">
        <v>169</v>
      </c>
      <c r="B72" s="449"/>
      <c r="C72" s="28"/>
      <c r="D72" s="28"/>
      <c r="E72" s="28"/>
      <c r="F72" s="28"/>
      <c r="G72" s="288"/>
      <c r="H72" s="71"/>
      <c r="L72" s="430"/>
      <c r="M72" s="195">
        <f t="shared" si="12"/>
        <v>0</v>
      </c>
      <c r="N72" s="430"/>
      <c r="O72" s="195">
        <f t="shared" si="13"/>
        <v>0</v>
      </c>
    </row>
    <row r="73" spans="1:15" ht="15" x14ac:dyDescent="0.25">
      <c r="A73" s="124" t="s">
        <v>591</v>
      </c>
      <c r="B73" s="449"/>
      <c r="C73" s="28"/>
      <c r="D73" s="28"/>
      <c r="E73" s="28"/>
      <c r="F73" s="28"/>
      <c r="G73" s="446"/>
      <c r="H73" s="71"/>
      <c r="L73" s="430"/>
      <c r="M73" s="195">
        <f t="shared" si="12"/>
        <v>0</v>
      </c>
      <c r="N73" s="430"/>
      <c r="O73" s="195">
        <f t="shared" si="13"/>
        <v>0</v>
      </c>
    </row>
    <row r="74" spans="1:15" ht="15" x14ac:dyDescent="0.25">
      <c r="A74" s="124" t="s">
        <v>592</v>
      </c>
      <c r="B74" s="449"/>
      <c r="C74" s="28"/>
      <c r="D74" s="28"/>
      <c r="E74" s="28"/>
      <c r="F74" s="28"/>
      <c r="G74" s="446"/>
      <c r="H74" s="71"/>
      <c r="L74" s="430"/>
      <c r="M74" s="195">
        <f t="shared" si="12"/>
        <v>0</v>
      </c>
      <c r="N74" s="430"/>
      <c r="O74" s="195">
        <f>N74*B74</f>
        <v>0</v>
      </c>
    </row>
    <row r="75" spans="1:15" ht="15.75" thickBot="1" x14ac:dyDescent="0.3">
      <c r="A75" s="124" t="s">
        <v>158</v>
      </c>
      <c r="B75" s="449"/>
      <c r="C75" s="28"/>
      <c r="D75" s="28"/>
      <c r="E75" s="28"/>
      <c r="F75" s="28"/>
      <c r="G75" s="446"/>
      <c r="H75" s="71"/>
      <c r="L75" s="430"/>
      <c r="M75" s="196">
        <f>L75*B75</f>
        <v>0</v>
      </c>
      <c r="N75" s="430"/>
      <c r="O75" s="196">
        <f>N75*B75</f>
        <v>0</v>
      </c>
    </row>
    <row r="76" spans="1:15" ht="30.75" thickBot="1" x14ac:dyDescent="0.3">
      <c r="A76" s="82" t="s">
        <v>171</v>
      </c>
      <c r="B76" s="574">
        <f>SUM(B63:B75)</f>
        <v>0</v>
      </c>
      <c r="C76" s="28"/>
      <c r="D76" s="28"/>
      <c r="E76" s="28"/>
      <c r="F76" s="28"/>
      <c r="G76" s="446"/>
      <c r="H76" s="71"/>
      <c r="L76" s="74" t="s">
        <v>154</v>
      </c>
      <c r="M76" s="573">
        <f>SUM(M63:M75)</f>
        <v>0</v>
      </c>
      <c r="N76" s="81" t="s">
        <v>155</v>
      </c>
      <c r="O76" s="573">
        <f>SUM(O63:O75)</f>
        <v>0</v>
      </c>
    </row>
    <row r="77" spans="1:15" ht="15.75" thickTop="1" thickBot="1" x14ac:dyDescent="0.25">
      <c r="E77" s="275"/>
      <c r="F77" s="276"/>
      <c r="H77" s="277"/>
    </row>
    <row r="78" spans="1:15" ht="15.75" thickBot="1" x14ac:dyDescent="0.25">
      <c r="A78" s="278" t="s">
        <v>581</v>
      </c>
      <c r="B78" s="279"/>
      <c r="C78" s="279"/>
      <c r="D78" s="279"/>
      <c r="E78" s="280"/>
      <c r="F78" s="279"/>
      <c r="G78" s="280"/>
      <c r="H78" s="281"/>
      <c r="I78" s="282"/>
      <c r="J78" s="282"/>
      <c r="L78" s="614" t="s">
        <v>148</v>
      </c>
      <c r="M78" s="615"/>
      <c r="N78" s="614" t="s">
        <v>150</v>
      </c>
      <c r="O78" s="615"/>
    </row>
    <row r="79" spans="1:15" ht="30.75" thickBot="1" x14ac:dyDescent="0.3">
      <c r="A79" s="215" t="s">
        <v>68</v>
      </c>
      <c r="B79" s="207" t="s">
        <v>696</v>
      </c>
      <c r="C79" s="237" t="s">
        <v>577</v>
      </c>
      <c r="D79" s="608" t="s">
        <v>578</v>
      </c>
      <c r="E79" s="609"/>
      <c r="F79" s="610" t="s">
        <v>71</v>
      </c>
      <c r="G79" s="609"/>
      <c r="H79" s="217" t="s">
        <v>78</v>
      </c>
      <c r="K79" s="282"/>
      <c r="L79" s="203" t="s">
        <v>156</v>
      </c>
      <c r="M79" s="204" t="s">
        <v>78</v>
      </c>
      <c r="N79" s="203" t="s">
        <v>156</v>
      </c>
      <c r="O79" s="204" t="s">
        <v>78</v>
      </c>
    </row>
    <row r="80" spans="1:15" ht="15" x14ac:dyDescent="0.25">
      <c r="A80" s="57"/>
      <c r="B80" s="236" t="s">
        <v>697</v>
      </c>
      <c r="C80" s="20"/>
      <c r="D80" s="284"/>
      <c r="E80" s="21"/>
      <c r="F80" s="285"/>
      <c r="G80" s="21"/>
      <c r="H80" s="286">
        <f>C80*E80*G80</f>
        <v>0</v>
      </c>
      <c r="L80" s="430"/>
      <c r="M80" s="195">
        <f>L80*H80</f>
        <v>0</v>
      </c>
      <c r="N80" s="430"/>
      <c r="O80" s="195">
        <f>N80*H80</f>
        <v>0</v>
      </c>
    </row>
    <row r="81" spans="1:16" ht="15" x14ac:dyDescent="0.25">
      <c r="A81" s="57"/>
      <c r="B81" s="236" t="s">
        <v>697</v>
      </c>
      <c r="C81" s="20"/>
      <c r="D81" s="284"/>
      <c r="E81" s="21"/>
      <c r="F81" s="285"/>
      <c r="G81" s="21"/>
      <c r="H81" s="286">
        <f>C81*E81*G81</f>
        <v>0</v>
      </c>
      <c r="L81" s="430"/>
      <c r="M81" s="195">
        <f>L81*H81</f>
        <v>0</v>
      </c>
      <c r="N81" s="430"/>
      <c r="O81" s="195">
        <f>N81*H81</f>
        <v>0</v>
      </c>
    </row>
    <row r="82" spans="1:16" ht="15" x14ac:dyDescent="0.25">
      <c r="A82" s="57"/>
      <c r="B82" s="236" t="s">
        <v>697</v>
      </c>
      <c r="C82" s="20"/>
      <c r="D82" s="284"/>
      <c r="E82" s="21"/>
      <c r="F82" s="285"/>
      <c r="G82" s="21"/>
      <c r="H82" s="286">
        <f>C82*E82*G82</f>
        <v>0</v>
      </c>
      <c r="L82" s="430"/>
      <c r="M82" s="195">
        <f>L82*H82</f>
        <v>0</v>
      </c>
      <c r="N82" s="430"/>
      <c r="O82" s="195">
        <f>N82*H82</f>
        <v>0</v>
      </c>
    </row>
    <row r="83" spans="1:16" ht="15" x14ac:dyDescent="0.25">
      <c r="A83" s="57"/>
      <c r="B83" s="236" t="s">
        <v>697</v>
      </c>
      <c r="C83" s="20"/>
      <c r="D83" s="284"/>
      <c r="E83" s="21"/>
      <c r="F83" s="285"/>
      <c r="G83" s="21"/>
      <c r="H83" s="286">
        <f>C83*E83*G83</f>
        <v>0</v>
      </c>
      <c r="L83" s="430"/>
      <c r="M83" s="195">
        <f>L83*H83</f>
        <v>0</v>
      </c>
      <c r="N83" s="430"/>
      <c r="O83" s="195">
        <f>N83*H83</f>
        <v>0</v>
      </c>
    </row>
    <row r="84" spans="1:16" ht="15.75" thickBot="1" x14ac:dyDescent="0.3">
      <c r="A84" s="57"/>
      <c r="B84" s="236" t="s">
        <v>697</v>
      </c>
      <c r="C84" s="20"/>
      <c r="D84" s="284"/>
      <c r="E84" s="21"/>
      <c r="F84" s="285"/>
      <c r="G84" s="21"/>
      <c r="H84" s="286">
        <f>C84*E84*G84</f>
        <v>0</v>
      </c>
      <c r="L84" s="431"/>
      <c r="M84" s="195">
        <f>L84*H84</f>
        <v>0</v>
      </c>
      <c r="N84" s="431"/>
      <c r="O84" s="196">
        <f>N84*H84</f>
        <v>0</v>
      </c>
    </row>
    <row r="85" spans="1:16" ht="30.75" thickBot="1" x14ac:dyDescent="0.3">
      <c r="A85" s="157" t="s">
        <v>78</v>
      </c>
      <c r="B85" s="611"/>
      <c r="C85" s="612"/>
      <c r="D85" s="612"/>
      <c r="E85" s="612"/>
      <c r="F85" s="612"/>
      <c r="G85" s="613"/>
      <c r="H85" s="287">
        <f>SUM(H80:H84)</f>
        <v>0</v>
      </c>
      <c r="L85" s="74" t="s">
        <v>154</v>
      </c>
      <c r="M85" s="569">
        <f>SUM(M80:M84)</f>
        <v>0</v>
      </c>
      <c r="N85" s="81" t="s">
        <v>155</v>
      </c>
      <c r="O85" s="569">
        <f>SUM(O80:O84)</f>
        <v>0</v>
      </c>
    </row>
    <row r="87" spans="1:16" ht="15" x14ac:dyDescent="0.25">
      <c r="G87" s="288" t="s">
        <v>582</v>
      </c>
      <c r="H87" s="570">
        <f>H85</f>
        <v>0</v>
      </c>
    </row>
    <row r="89" spans="1:16" x14ac:dyDescent="0.2">
      <c r="H89" s="582"/>
      <c r="M89" s="277"/>
      <c r="O89" s="277"/>
      <c r="P89" s="277"/>
    </row>
  </sheetData>
  <sheetProtection selectLockedCells="1"/>
  <mergeCells count="36">
    <mergeCell ref="B11:D11"/>
    <mergeCell ref="B6:D6"/>
    <mergeCell ref="B7:D7"/>
    <mergeCell ref="B8:D8"/>
    <mergeCell ref="B9:D9"/>
    <mergeCell ref="B10:D10"/>
    <mergeCell ref="N14:O14"/>
    <mergeCell ref="D28:E28"/>
    <mergeCell ref="F28:G28"/>
    <mergeCell ref="H28:J28"/>
    <mergeCell ref="L28:M28"/>
    <mergeCell ref="N28:O28"/>
    <mergeCell ref="D14:E14"/>
    <mergeCell ref="F14:G14"/>
    <mergeCell ref="H14:J14"/>
    <mergeCell ref="L14:M14"/>
    <mergeCell ref="D41:E41"/>
    <mergeCell ref="F41:G41"/>
    <mergeCell ref="L41:M41"/>
    <mergeCell ref="N41:O41"/>
    <mergeCell ref="C42:H42"/>
    <mergeCell ref="D50:E50"/>
    <mergeCell ref="F50:G50"/>
    <mergeCell ref="L50:M50"/>
    <mergeCell ref="N50:O50"/>
    <mergeCell ref="B48:G48"/>
    <mergeCell ref="D51:E51"/>
    <mergeCell ref="F51:G51"/>
    <mergeCell ref="B85:G85"/>
    <mergeCell ref="B57:G57"/>
    <mergeCell ref="L61:M61"/>
    <mergeCell ref="N61:O61"/>
    <mergeCell ref="L78:M78"/>
    <mergeCell ref="N78:O78"/>
    <mergeCell ref="D79:E79"/>
    <mergeCell ref="F79:G79"/>
  </mergeCells>
  <pageMargins left="0.25" right="0" top="0.5" bottom="0.5" header="0.3" footer="0.3"/>
  <pageSetup paperSize="5" scale="73" fitToHeight="0" orientation="landscape" horizontalDpi="90" verticalDpi="90" r:id="rId1"/>
  <headerFooter>
    <oddHeader>&amp;LState of NH, DHHS, DLTSS, BDS&amp;C&amp;A</oddHeader>
    <oddFooter xml:space="preserve">&amp;C&amp;P of &amp;N&amp;RPrinted on &amp;D   </oddFooter>
  </headerFooter>
  <rowBreaks count="1" manualBreakCount="1">
    <brk id="39" max="1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'Drop-downs'!$B$7:$B$12</xm:f>
          </x14:formula1>
          <xm:sqref>B16:B25 B30:B38 B43:B47 B52:B56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86"/>
  <sheetViews>
    <sheetView zoomScale="90" zoomScaleNormal="90" zoomScaleSheetLayoutView="70" workbookViewId="0">
      <selection activeCell="N62" sqref="N62:N74"/>
    </sheetView>
  </sheetViews>
  <sheetFormatPr defaultColWidth="24" defaultRowHeight="14.25" x14ac:dyDescent="0.2"/>
  <cols>
    <col min="1" max="1" width="45.42578125" style="164" customWidth="1"/>
    <col min="2" max="2" width="17" style="246" customWidth="1"/>
    <col min="3" max="3" width="22.42578125" style="164" customWidth="1"/>
    <col min="4" max="4" width="15" style="164" customWidth="1"/>
    <col min="5" max="5" width="14.42578125" style="242" customWidth="1"/>
    <col min="6" max="6" width="10" style="243" customWidth="1"/>
    <col min="7" max="7" width="11.7109375" style="244" customWidth="1"/>
    <col min="8" max="8" width="20.140625" style="164" customWidth="1"/>
    <col min="9" max="9" width="8.28515625" style="164" customWidth="1"/>
    <col min="10" max="10" width="22" style="164" customWidth="1"/>
    <col min="11" max="11" width="2.7109375" style="164" customWidth="1"/>
    <col min="12" max="12" width="12.140625" style="164" customWidth="1"/>
    <col min="13" max="13" width="17.5703125" style="164" customWidth="1"/>
    <col min="14" max="14" width="11.42578125" style="164" customWidth="1"/>
    <col min="15" max="15" width="24" style="164"/>
    <col min="16" max="16" width="49.140625" style="164" customWidth="1"/>
    <col min="17" max="16384" width="24" style="164"/>
  </cols>
  <sheetData>
    <row r="1" spans="1:15" ht="15" x14ac:dyDescent="0.25">
      <c r="A1" s="335">
        <f>'Total Budget'!B1</f>
        <v>0</v>
      </c>
    </row>
    <row r="2" spans="1:15" ht="15" x14ac:dyDescent="0.25">
      <c r="A2" s="220" t="str">
        <f>'Total Budget'!A2</f>
        <v>V3.1 07/20/2022</v>
      </c>
    </row>
    <row r="3" spans="1:15" ht="15" x14ac:dyDescent="0.25">
      <c r="A3" s="220"/>
    </row>
    <row r="4" spans="1:15" ht="15" x14ac:dyDescent="0.25">
      <c r="A4" s="220" t="s">
        <v>358</v>
      </c>
    </row>
    <row r="5" spans="1:15" ht="15" x14ac:dyDescent="0.25">
      <c r="A5" s="220"/>
    </row>
    <row r="6" spans="1:15" ht="15" x14ac:dyDescent="0.25">
      <c r="A6" s="212" t="s">
        <v>139</v>
      </c>
      <c r="B6" s="620">
        <f>'Total Budget'!B4:D4</f>
        <v>0</v>
      </c>
      <c r="C6" s="620"/>
      <c r="D6" s="620"/>
    </row>
    <row r="7" spans="1:15" ht="15" x14ac:dyDescent="0.25">
      <c r="A7" s="212" t="s">
        <v>66</v>
      </c>
      <c r="B7" s="620">
        <f>'Total Budget'!B5:D5</f>
        <v>0</v>
      </c>
      <c r="C7" s="620"/>
      <c r="D7" s="620"/>
    </row>
    <row r="8" spans="1:15" ht="15" x14ac:dyDescent="0.25">
      <c r="A8" s="213" t="s">
        <v>99</v>
      </c>
      <c r="B8" s="606">
        <f>'Total Budget'!B6:D6</f>
        <v>0</v>
      </c>
      <c r="C8" s="606"/>
      <c r="D8" s="606"/>
    </row>
    <row r="9" spans="1:15" ht="15" x14ac:dyDescent="0.25">
      <c r="A9" s="213" t="s">
        <v>100</v>
      </c>
      <c r="B9" s="621">
        <f>'Total Budget'!B7:D7</f>
        <v>0</v>
      </c>
      <c r="C9" s="621"/>
      <c r="D9" s="621"/>
    </row>
    <row r="10" spans="1:15" ht="15" x14ac:dyDescent="0.25">
      <c r="A10" s="214" t="s">
        <v>101</v>
      </c>
      <c r="B10" s="622">
        <f>'Total Budget'!B8:D8</f>
        <v>0</v>
      </c>
      <c r="C10" s="622"/>
      <c r="D10" s="622"/>
    </row>
    <row r="11" spans="1:15" ht="15" x14ac:dyDescent="0.25">
      <c r="A11" s="214" t="s">
        <v>160</v>
      </c>
      <c r="B11" s="616">
        <f>'Total Budget'!B10:D10</f>
        <v>0</v>
      </c>
      <c r="C11" s="616"/>
      <c r="D11" s="616"/>
    </row>
    <row r="12" spans="1:15" x14ac:dyDescent="0.2">
      <c r="A12" s="164" t="s">
        <v>115</v>
      </c>
    </row>
    <row r="13" spans="1:15" ht="15" x14ac:dyDescent="0.2">
      <c r="A13" s="451"/>
      <c r="B13" s="452"/>
      <c r="C13" s="453"/>
      <c r="D13" s="386"/>
    </row>
    <row r="14" spans="1:15" s="171" customFormat="1" ht="30.75" thickBot="1" x14ac:dyDescent="0.3">
      <c r="A14" s="432" t="s">
        <v>127</v>
      </c>
      <c r="B14" s="149"/>
      <c r="C14" s="247"/>
      <c r="D14" s="433"/>
      <c r="E14" s="433"/>
      <c r="F14" s="433"/>
      <c r="G14" s="433"/>
      <c r="H14" s="433"/>
      <c r="I14" s="434"/>
      <c r="J14" s="250"/>
    </row>
    <row r="15" spans="1:15" s="435" customFormat="1" ht="45" x14ac:dyDescent="0.25">
      <c r="A15" s="142" t="s">
        <v>570</v>
      </c>
      <c r="B15" s="353" t="s">
        <v>129</v>
      </c>
      <c r="C15" s="143" t="s">
        <v>51</v>
      </c>
      <c r="D15" s="637" t="s">
        <v>70</v>
      </c>
      <c r="E15" s="637"/>
      <c r="F15" s="638" t="s">
        <v>71</v>
      </c>
      <c r="G15" s="638"/>
      <c r="H15" s="639" t="s">
        <v>78</v>
      </c>
      <c r="I15" s="639"/>
      <c r="J15" s="640"/>
      <c r="L15" s="635" t="s">
        <v>148</v>
      </c>
      <c r="M15" s="636"/>
      <c r="N15" s="635" t="s">
        <v>150</v>
      </c>
      <c r="O15" s="636"/>
    </row>
    <row r="16" spans="1:15" ht="30" x14ac:dyDescent="0.25">
      <c r="A16" s="436" t="s">
        <v>73</v>
      </c>
      <c r="B16" s="45"/>
      <c r="C16" s="129" t="s">
        <v>51</v>
      </c>
      <c r="D16" s="351"/>
      <c r="E16" s="144"/>
      <c r="F16" s="45"/>
      <c r="G16" s="144"/>
      <c r="H16" s="18"/>
      <c r="I16" s="186" t="s">
        <v>74</v>
      </c>
      <c r="J16" s="145" t="s">
        <v>75</v>
      </c>
      <c r="L16" s="79" t="s">
        <v>156</v>
      </c>
      <c r="M16" s="73" t="s">
        <v>78</v>
      </c>
      <c r="N16" s="79" t="s">
        <v>156</v>
      </c>
      <c r="O16" s="73" t="s">
        <v>78</v>
      </c>
    </row>
    <row r="17" spans="1:15" x14ac:dyDescent="0.2">
      <c r="A17" s="57" t="s">
        <v>76</v>
      </c>
      <c r="B17" s="19"/>
      <c r="C17" s="20">
        <v>0</v>
      </c>
      <c r="D17" s="18"/>
      <c r="E17" s="499"/>
      <c r="F17" s="45"/>
      <c r="G17" s="21"/>
      <c r="H17" s="22">
        <f>C17*E17*G17</f>
        <v>0</v>
      </c>
      <c r="I17" s="23"/>
      <c r="J17" s="146">
        <f>I17*H17</f>
        <v>0</v>
      </c>
      <c r="L17" s="430"/>
      <c r="M17" s="199">
        <f>L17*(H17+J17)</f>
        <v>0</v>
      </c>
      <c r="N17" s="430"/>
      <c r="O17" s="199">
        <f>N17*(H17+J17)</f>
        <v>0</v>
      </c>
    </row>
    <row r="18" spans="1:15" x14ac:dyDescent="0.2">
      <c r="A18" s="57"/>
      <c r="B18" s="19"/>
      <c r="C18" s="20"/>
      <c r="D18" s="18"/>
      <c r="E18" s="499"/>
      <c r="F18" s="45"/>
      <c r="G18" s="21"/>
      <c r="H18" s="22">
        <f>C18*E18*G18</f>
        <v>0</v>
      </c>
      <c r="I18" s="23"/>
      <c r="J18" s="146">
        <f>I18*H18</f>
        <v>0</v>
      </c>
      <c r="L18" s="430"/>
      <c r="M18" s="199">
        <f>L18*(H18+J18)</f>
        <v>0</v>
      </c>
      <c r="N18" s="430"/>
      <c r="O18" s="199">
        <f>N18*(H18+J18)</f>
        <v>0</v>
      </c>
    </row>
    <row r="19" spans="1:15" x14ac:dyDescent="0.2">
      <c r="A19" s="57"/>
      <c r="B19" s="19"/>
      <c r="C19" s="20"/>
      <c r="D19" s="18"/>
      <c r="E19" s="499"/>
      <c r="F19" s="45"/>
      <c r="G19" s="21"/>
      <c r="H19" s="22">
        <f>C19*E19*G19</f>
        <v>0</v>
      </c>
      <c r="I19" s="23"/>
      <c r="J19" s="146">
        <f>I19*H19</f>
        <v>0</v>
      </c>
      <c r="L19" s="430"/>
      <c r="M19" s="199">
        <f>L19*(H19+J19)</f>
        <v>0</v>
      </c>
      <c r="N19" s="430"/>
      <c r="O19" s="199">
        <f>N19*(H19+J19)</f>
        <v>0</v>
      </c>
    </row>
    <row r="20" spans="1:15" x14ac:dyDescent="0.2">
      <c r="A20" s="147"/>
      <c r="B20" s="19"/>
      <c r="C20" s="20"/>
      <c r="D20" s="18"/>
      <c r="E20" s="499"/>
      <c r="F20" s="45"/>
      <c r="G20" s="21"/>
      <c r="H20" s="22">
        <f>C20*E20*G20</f>
        <v>0</v>
      </c>
      <c r="I20" s="23"/>
      <c r="J20" s="146">
        <f>I20*H20</f>
        <v>0</v>
      </c>
      <c r="L20" s="430"/>
      <c r="M20" s="199">
        <f>L20*(H20+J20)</f>
        <v>0</v>
      </c>
      <c r="N20" s="430"/>
      <c r="O20" s="199">
        <f>N20*(H20+J20)</f>
        <v>0</v>
      </c>
    </row>
    <row r="21" spans="1:15" x14ac:dyDescent="0.2">
      <c r="A21" s="147"/>
      <c r="B21" s="19"/>
      <c r="C21" s="20"/>
      <c r="D21" s="18"/>
      <c r="E21" s="499"/>
      <c r="F21" s="45"/>
      <c r="G21" s="21"/>
      <c r="H21" s="22">
        <f t="shared" ref="H21:H23" si="0">C21*E21*G21</f>
        <v>0</v>
      </c>
      <c r="I21" s="23"/>
      <c r="J21" s="146">
        <f t="shared" ref="J21:J23" si="1">I21*H21</f>
        <v>0</v>
      </c>
      <c r="L21" s="447"/>
      <c r="M21" s="199">
        <f t="shared" ref="M21:M23" si="2">L21*(H21+J21)</f>
        <v>0</v>
      </c>
      <c r="N21" s="447"/>
      <c r="O21" s="199">
        <f t="shared" ref="O21:O23" si="3">N21*(H21+J21)</f>
        <v>0</v>
      </c>
    </row>
    <row r="22" spans="1:15" x14ac:dyDescent="0.2">
      <c r="A22" s="147"/>
      <c r="B22" s="19"/>
      <c r="C22" s="20"/>
      <c r="D22" s="18"/>
      <c r="E22" s="499"/>
      <c r="F22" s="45"/>
      <c r="G22" s="21"/>
      <c r="H22" s="22">
        <f t="shared" si="0"/>
        <v>0</v>
      </c>
      <c r="I22" s="23"/>
      <c r="J22" s="146">
        <f t="shared" si="1"/>
        <v>0</v>
      </c>
      <c r="L22" s="447"/>
      <c r="M22" s="199">
        <f t="shared" si="2"/>
        <v>0</v>
      </c>
      <c r="N22" s="447"/>
      <c r="O22" s="199">
        <f t="shared" si="3"/>
        <v>0</v>
      </c>
    </row>
    <row r="23" spans="1:15" x14ac:dyDescent="0.2">
      <c r="A23" s="147"/>
      <c r="B23" s="19"/>
      <c r="C23" s="20"/>
      <c r="D23" s="18"/>
      <c r="E23" s="499"/>
      <c r="F23" s="45"/>
      <c r="G23" s="21"/>
      <c r="H23" s="22">
        <f t="shared" si="0"/>
        <v>0</v>
      </c>
      <c r="I23" s="23"/>
      <c r="J23" s="146">
        <f t="shared" si="1"/>
        <v>0</v>
      </c>
      <c r="L23" s="447"/>
      <c r="M23" s="199">
        <f t="shared" si="2"/>
        <v>0</v>
      </c>
      <c r="N23" s="447"/>
      <c r="O23" s="199">
        <f t="shared" si="3"/>
        <v>0</v>
      </c>
    </row>
    <row r="24" spans="1:15" ht="15" thickBot="1" x14ac:dyDescent="0.25">
      <c r="A24" s="147"/>
      <c r="B24" s="19"/>
      <c r="C24" s="20"/>
      <c r="D24" s="18"/>
      <c r="E24" s="499"/>
      <c r="F24" s="45"/>
      <c r="G24" s="21"/>
      <c r="H24" s="22">
        <f>C24*E24*G24</f>
        <v>0</v>
      </c>
      <c r="I24" s="23"/>
      <c r="J24" s="146">
        <f>I24*H24</f>
        <v>0</v>
      </c>
      <c r="L24" s="431"/>
      <c r="M24" s="199">
        <f>L24*(H24+J24)</f>
        <v>0</v>
      </c>
      <c r="N24" s="431"/>
      <c r="O24" s="199">
        <f>N24*(H24+J24)</f>
        <v>0</v>
      </c>
    </row>
    <row r="25" spans="1:15" ht="48" customHeight="1" thickBot="1" x14ac:dyDescent="0.6">
      <c r="A25" s="58" t="s">
        <v>78</v>
      </c>
      <c r="B25" s="59"/>
      <c r="C25" s="60"/>
      <c r="D25" s="61"/>
      <c r="E25" s="62"/>
      <c r="F25" s="63"/>
      <c r="G25" s="64"/>
      <c r="H25" s="65">
        <f>SUM(H17:H24)</f>
        <v>0</v>
      </c>
      <c r="I25" s="66"/>
      <c r="J25" s="54">
        <f>SUM(J17:J24)</f>
        <v>0</v>
      </c>
      <c r="L25" s="74" t="s">
        <v>154</v>
      </c>
      <c r="M25" s="571">
        <f>SUM(M17:M24)</f>
        <v>0</v>
      </c>
      <c r="N25" s="81" t="s">
        <v>155</v>
      </c>
      <c r="O25" s="572">
        <f>SUM(O17:O24)</f>
        <v>0</v>
      </c>
    </row>
    <row r="26" spans="1:15" ht="15" thickBot="1" x14ac:dyDescent="0.25">
      <c r="A26" s="148"/>
      <c r="B26" s="67"/>
      <c r="C26" s="148"/>
      <c r="D26" s="148"/>
      <c r="E26" s="68"/>
      <c r="F26" s="149"/>
      <c r="G26" s="150"/>
      <c r="H26" s="148"/>
      <c r="I26" s="148"/>
      <c r="J26" s="148"/>
    </row>
    <row r="27" spans="1:15" s="282" customFormat="1" ht="45" x14ac:dyDescent="0.25">
      <c r="A27" s="205" t="s">
        <v>68</v>
      </c>
      <c r="B27" s="350" t="s">
        <v>129</v>
      </c>
      <c r="C27" s="206" t="s">
        <v>51</v>
      </c>
      <c r="D27" s="623" t="s">
        <v>70</v>
      </c>
      <c r="E27" s="623"/>
      <c r="F27" s="624" t="s">
        <v>71</v>
      </c>
      <c r="G27" s="624"/>
      <c r="H27" s="625" t="s">
        <v>78</v>
      </c>
      <c r="I27" s="625"/>
      <c r="J27" s="626"/>
      <c r="L27" s="627" t="s">
        <v>148</v>
      </c>
      <c r="M27" s="628"/>
      <c r="N27" s="627" t="s">
        <v>150</v>
      </c>
      <c r="O27" s="628"/>
    </row>
    <row r="28" spans="1:15" ht="30" x14ac:dyDescent="0.25">
      <c r="A28" s="437" t="s">
        <v>128</v>
      </c>
      <c r="B28" s="130"/>
      <c r="C28" s="129" t="s">
        <v>51</v>
      </c>
      <c r="D28" s="151"/>
      <c r="E28" s="69"/>
      <c r="F28" s="351"/>
      <c r="G28" s="152"/>
      <c r="H28" s="151"/>
      <c r="I28" s="186" t="s">
        <v>74</v>
      </c>
      <c r="J28" s="145" t="s">
        <v>75</v>
      </c>
      <c r="L28" s="203" t="s">
        <v>156</v>
      </c>
      <c r="M28" s="204" t="s">
        <v>78</v>
      </c>
      <c r="N28" s="203" t="s">
        <v>156</v>
      </c>
      <c r="O28" s="204" t="s">
        <v>78</v>
      </c>
    </row>
    <row r="29" spans="1:15" x14ac:dyDescent="0.2">
      <c r="A29" s="153" t="s">
        <v>600</v>
      </c>
      <c r="B29" s="19"/>
      <c r="C29" s="46">
        <v>0</v>
      </c>
      <c r="D29" s="18"/>
      <c r="E29" s="499"/>
      <c r="F29" s="45"/>
      <c r="G29" s="21"/>
      <c r="H29" s="70">
        <f t="shared" ref="H29:H37" si="4">C29*E29*G29</f>
        <v>0</v>
      </c>
      <c r="I29" s="23"/>
      <c r="J29" s="146">
        <f t="shared" ref="J29:J37" si="5">I29*H29</f>
        <v>0</v>
      </c>
      <c r="L29" s="430"/>
      <c r="M29" s="199">
        <f>L29*(H29+J29)</f>
        <v>0</v>
      </c>
      <c r="N29" s="430"/>
      <c r="O29" s="199">
        <f>N29*(H29+J29)</f>
        <v>0</v>
      </c>
    </row>
    <row r="30" spans="1:15" x14ac:dyDescent="0.2">
      <c r="A30" s="153"/>
      <c r="B30" s="19"/>
      <c r="C30" s="46"/>
      <c r="D30" s="18"/>
      <c r="E30" s="499"/>
      <c r="F30" s="45"/>
      <c r="G30" s="21"/>
      <c r="H30" s="22">
        <f t="shared" si="4"/>
        <v>0</v>
      </c>
      <c r="I30" s="23"/>
      <c r="J30" s="146">
        <f t="shared" si="5"/>
        <v>0</v>
      </c>
      <c r="L30" s="430"/>
      <c r="M30" s="199">
        <f>L30*(H30+J30)</f>
        <v>0</v>
      </c>
      <c r="N30" s="430"/>
      <c r="O30" s="199">
        <f>N30*(H30+J30)</f>
        <v>0</v>
      </c>
    </row>
    <row r="31" spans="1:15" x14ac:dyDescent="0.2">
      <c r="A31" s="153"/>
      <c r="B31" s="19"/>
      <c r="C31" s="46"/>
      <c r="D31" s="18"/>
      <c r="E31" s="499"/>
      <c r="F31" s="45"/>
      <c r="G31" s="21"/>
      <c r="H31" s="22">
        <f t="shared" si="4"/>
        <v>0</v>
      </c>
      <c r="I31" s="23"/>
      <c r="J31" s="146">
        <f t="shared" si="5"/>
        <v>0</v>
      </c>
      <c r="L31" s="430"/>
      <c r="M31" s="199">
        <f>L31*(H31+J31)</f>
        <v>0</v>
      </c>
      <c r="N31" s="430"/>
      <c r="O31" s="199">
        <f>N31*(H31+J31)</f>
        <v>0</v>
      </c>
    </row>
    <row r="32" spans="1:15" x14ac:dyDescent="0.2">
      <c r="A32" s="153"/>
      <c r="B32" s="19"/>
      <c r="C32" s="46"/>
      <c r="D32" s="18"/>
      <c r="E32" s="499"/>
      <c r="F32" s="45"/>
      <c r="G32" s="21"/>
      <c r="H32" s="22">
        <f t="shared" si="4"/>
        <v>0</v>
      </c>
      <c r="I32" s="23"/>
      <c r="J32" s="146">
        <f t="shared" si="5"/>
        <v>0</v>
      </c>
      <c r="L32" s="430"/>
      <c r="M32" s="199">
        <f t="shared" ref="M32:M35" si="6">L32*(H32+J32)</f>
        <v>0</v>
      </c>
      <c r="N32" s="430"/>
      <c r="O32" s="199">
        <f t="shared" ref="O32:O35" si="7">N32*(H32+J32)</f>
        <v>0</v>
      </c>
    </row>
    <row r="33" spans="1:16" x14ac:dyDescent="0.2">
      <c r="A33" s="153"/>
      <c r="B33" s="19"/>
      <c r="C33" s="46"/>
      <c r="D33" s="18"/>
      <c r="E33" s="499"/>
      <c r="F33" s="45"/>
      <c r="G33" s="21"/>
      <c r="H33" s="22">
        <f t="shared" si="4"/>
        <v>0</v>
      </c>
      <c r="I33" s="23"/>
      <c r="J33" s="146">
        <f t="shared" si="5"/>
        <v>0</v>
      </c>
      <c r="L33" s="430"/>
      <c r="M33" s="199">
        <f t="shared" si="6"/>
        <v>0</v>
      </c>
      <c r="N33" s="430"/>
      <c r="O33" s="199">
        <f t="shared" si="7"/>
        <v>0</v>
      </c>
    </row>
    <row r="34" spans="1:16" x14ac:dyDescent="0.2">
      <c r="A34" s="153"/>
      <c r="B34" s="19"/>
      <c r="C34" s="46"/>
      <c r="D34" s="18"/>
      <c r="E34" s="499"/>
      <c r="F34" s="45"/>
      <c r="G34" s="21"/>
      <c r="H34" s="22">
        <f t="shared" si="4"/>
        <v>0</v>
      </c>
      <c r="I34" s="23"/>
      <c r="J34" s="146">
        <f t="shared" si="5"/>
        <v>0</v>
      </c>
      <c r="L34" s="430"/>
      <c r="M34" s="199">
        <f t="shared" si="6"/>
        <v>0</v>
      </c>
      <c r="N34" s="430"/>
      <c r="O34" s="199">
        <f t="shared" si="7"/>
        <v>0</v>
      </c>
    </row>
    <row r="35" spans="1:16" x14ac:dyDescent="0.2">
      <c r="A35" s="153"/>
      <c r="B35" s="19"/>
      <c r="C35" s="46"/>
      <c r="D35" s="18"/>
      <c r="E35" s="499"/>
      <c r="F35" s="45"/>
      <c r="G35" s="21"/>
      <c r="H35" s="22">
        <f t="shared" si="4"/>
        <v>0</v>
      </c>
      <c r="I35" s="23"/>
      <c r="J35" s="146">
        <f t="shared" si="5"/>
        <v>0</v>
      </c>
      <c r="L35" s="430"/>
      <c r="M35" s="199">
        <f t="shared" si="6"/>
        <v>0</v>
      </c>
      <c r="N35" s="430"/>
      <c r="O35" s="199">
        <f t="shared" si="7"/>
        <v>0</v>
      </c>
    </row>
    <row r="36" spans="1:16" x14ac:dyDescent="0.2">
      <c r="A36" s="57"/>
      <c r="B36" s="19"/>
      <c r="C36" s="46"/>
      <c r="D36" s="18"/>
      <c r="E36" s="499"/>
      <c r="F36" s="45"/>
      <c r="G36" s="21"/>
      <c r="H36" s="22">
        <f t="shared" si="4"/>
        <v>0</v>
      </c>
      <c r="I36" s="23"/>
      <c r="J36" s="146">
        <f t="shared" si="5"/>
        <v>0</v>
      </c>
      <c r="L36" s="430"/>
      <c r="M36" s="199">
        <f>L36*(H36+J36)</f>
        <v>0</v>
      </c>
      <c r="N36" s="430"/>
      <c r="O36" s="199">
        <f>N36*(H36+J36)</f>
        <v>0</v>
      </c>
    </row>
    <row r="37" spans="1:16" ht="15" thickBot="1" x14ac:dyDescent="0.25">
      <c r="A37" s="57"/>
      <c r="B37" s="19"/>
      <c r="C37" s="46"/>
      <c r="D37" s="18"/>
      <c r="E37" s="499"/>
      <c r="F37" s="45"/>
      <c r="G37" s="21"/>
      <c r="H37" s="22">
        <f t="shared" si="4"/>
        <v>0</v>
      </c>
      <c r="I37" s="23"/>
      <c r="J37" s="146">
        <f t="shared" si="5"/>
        <v>0</v>
      </c>
      <c r="L37" s="430"/>
      <c r="M37" s="199">
        <f>L37*(H37+J37)</f>
        <v>0</v>
      </c>
      <c r="N37" s="431"/>
      <c r="O37" s="200">
        <f>N37*(H37+J37)</f>
        <v>0</v>
      </c>
    </row>
    <row r="38" spans="1:16" ht="30.75" thickBot="1" x14ac:dyDescent="0.3">
      <c r="A38" s="58" t="s">
        <v>78</v>
      </c>
      <c r="B38" s="59"/>
      <c r="C38" s="60"/>
      <c r="D38" s="61"/>
      <c r="E38" s="62"/>
      <c r="F38" s="63"/>
      <c r="G38" s="64"/>
      <c r="H38" s="135">
        <f>SUM(H29:H37)</f>
        <v>0</v>
      </c>
      <c r="I38" s="61"/>
      <c r="J38" s="54">
        <f>SUM(J29:J37)</f>
        <v>0</v>
      </c>
      <c r="L38" s="74" t="s">
        <v>154</v>
      </c>
      <c r="M38" s="571">
        <f>SUM(M29:M37)</f>
        <v>0</v>
      </c>
      <c r="N38" s="81" t="s">
        <v>155</v>
      </c>
      <c r="O38" s="572">
        <f>SUM(O29:O37)</f>
        <v>0</v>
      </c>
      <c r="P38" s="454"/>
    </row>
    <row r="39" spans="1:16" ht="15" thickBot="1" x14ac:dyDescent="0.25"/>
    <row r="40" spans="1:16" ht="45" x14ac:dyDescent="0.25">
      <c r="A40" s="205" t="s">
        <v>68</v>
      </c>
      <c r="B40" s="350" t="s">
        <v>129</v>
      </c>
      <c r="C40" s="206" t="s">
        <v>51</v>
      </c>
      <c r="D40" s="623" t="s">
        <v>70</v>
      </c>
      <c r="E40" s="623"/>
      <c r="F40" s="624" t="s">
        <v>71</v>
      </c>
      <c r="G40" s="624"/>
      <c r="H40" s="352" t="s">
        <v>78</v>
      </c>
      <c r="I40" s="154"/>
      <c r="J40" s="154"/>
      <c r="L40" s="627" t="s">
        <v>148</v>
      </c>
      <c r="M40" s="628"/>
      <c r="N40" s="627" t="s">
        <v>150</v>
      </c>
      <c r="O40" s="628"/>
    </row>
    <row r="41" spans="1:16" s="282" customFormat="1" ht="69.75" customHeight="1" x14ac:dyDescent="0.25">
      <c r="A41" s="436" t="s">
        <v>131</v>
      </c>
      <c r="B41" s="155"/>
      <c r="C41" s="629"/>
      <c r="D41" s="629"/>
      <c r="E41" s="629"/>
      <c r="F41" s="629"/>
      <c r="G41" s="629"/>
      <c r="H41" s="630"/>
      <c r="I41" s="164"/>
      <c r="J41" s="164"/>
      <c r="L41" s="203" t="s">
        <v>156</v>
      </c>
      <c r="M41" s="204" t="s">
        <v>78</v>
      </c>
      <c r="N41" s="203" t="s">
        <v>156</v>
      </c>
      <c r="O41" s="204" t="s">
        <v>78</v>
      </c>
    </row>
    <row r="42" spans="1:16" x14ac:dyDescent="0.2">
      <c r="A42" s="156"/>
      <c r="B42" s="19"/>
      <c r="C42" s="50">
        <v>0</v>
      </c>
      <c r="D42" s="18"/>
      <c r="E42" s="500"/>
      <c r="F42" s="45"/>
      <c r="G42" s="37"/>
      <c r="H42" s="136">
        <f>C42*E42*G42</f>
        <v>0</v>
      </c>
      <c r="L42" s="430"/>
      <c r="M42" s="199">
        <f>L42*H42</f>
        <v>0</v>
      </c>
      <c r="N42" s="430"/>
      <c r="O42" s="199">
        <f>N42*H42</f>
        <v>0</v>
      </c>
    </row>
    <row r="43" spans="1:16" x14ac:dyDescent="0.2">
      <c r="A43" s="57"/>
      <c r="B43" s="19"/>
      <c r="C43" s="37"/>
      <c r="D43" s="18"/>
      <c r="E43" s="500"/>
      <c r="F43" s="45"/>
      <c r="G43" s="37"/>
      <c r="H43" s="137">
        <f>C43*E43*G43</f>
        <v>0</v>
      </c>
      <c r="L43" s="430"/>
      <c r="M43" s="199">
        <f>L43*H43</f>
        <v>0</v>
      </c>
      <c r="N43" s="430"/>
      <c r="O43" s="199">
        <f>N43*H43</f>
        <v>0</v>
      </c>
    </row>
    <row r="44" spans="1:16" x14ac:dyDescent="0.2">
      <c r="A44" s="57"/>
      <c r="B44" s="19"/>
      <c r="C44" s="37"/>
      <c r="D44" s="18"/>
      <c r="E44" s="500"/>
      <c r="F44" s="45"/>
      <c r="G44" s="37"/>
      <c r="H44" s="137">
        <f>C44*E44*G44</f>
        <v>0</v>
      </c>
      <c r="L44" s="430"/>
      <c r="M44" s="199">
        <f>L44*H44</f>
        <v>0</v>
      </c>
      <c r="N44" s="430"/>
      <c r="O44" s="199">
        <f>N44*H44</f>
        <v>0</v>
      </c>
    </row>
    <row r="45" spans="1:16" x14ac:dyDescent="0.2">
      <c r="A45" s="57"/>
      <c r="B45" s="19"/>
      <c r="C45" s="37"/>
      <c r="D45" s="18"/>
      <c r="E45" s="500"/>
      <c r="F45" s="45"/>
      <c r="G45" s="37"/>
      <c r="H45" s="137">
        <f>C45*E45*G45</f>
        <v>0</v>
      </c>
      <c r="L45" s="430"/>
      <c r="M45" s="199">
        <f>L45*H45</f>
        <v>0</v>
      </c>
      <c r="N45" s="430"/>
      <c r="O45" s="199">
        <f>N45*H45</f>
        <v>0</v>
      </c>
    </row>
    <row r="46" spans="1:16" ht="15" thickBot="1" x14ac:dyDescent="0.25">
      <c r="A46" s="57"/>
      <c r="B46" s="19"/>
      <c r="C46" s="20"/>
      <c r="D46" s="18"/>
      <c r="E46" s="499"/>
      <c r="F46" s="45"/>
      <c r="G46" s="21"/>
      <c r="H46" s="137">
        <f>C46*E46*G46</f>
        <v>0</v>
      </c>
      <c r="L46" s="431"/>
      <c r="M46" s="199">
        <f>L46*H46</f>
        <v>0</v>
      </c>
      <c r="N46" s="431"/>
      <c r="O46" s="200">
        <f>N46*H46</f>
        <v>0</v>
      </c>
    </row>
    <row r="47" spans="1:16" ht="30.75" thickBot="1" x14ac:dyDescent="0.3">
      <c r="A47" s="157" t="s">
        <v>78</v>
      </c>
      <c r="B47" s="631"/>
      <c r="C47" s="631"/>
      <c r="D47" s="631"/>
      <c r="E47" s="631"/>
      <c r="F47" s="631"/>
      <c r="G47" s="631"/>
      <c r="H47" s="140">
        <f>SUM(H42:H46)</f>
        <v>0</v>
      </c>
      <c r="L47" s="74" t="s">
        <v>154</v>
      </c>
      <c r="M47" s="571">
        <f>SUM(M42:M46)</f>
        <v>0</v>
      </c>
      <c r="N47" s="81" t="s">
        <v>155</v>
      </c>
      <c r="O47" s="572">
        <f>SUM(O42:O46)</f>
        <v>0</v>
      </c>
    </row>
    <row r="48" spans="1:16" ht="15.75" thickBot="1" x14ac:dyDescent="0.3">
      <c r="A48" s="158"/>
      <c r="B48" s="131"/>
      <c r="C48" s="131"/>
      <c r="D48" s="131"/>
      <c r="E48" s="131"/>
      <c r="F48" s="131"/>
      <c r="G48" s="131"/>
      <c r="H48" s="132"/>
      <c r="L48" s="74"/>
      <c r="M48" s="77"/>
      <c r="N48" s="76"/>
      <c r="O48" s="78"/>
    </row>
    <row r="49" spans="1:15" ht="45.75" thickBot="1" x14ac:dyDescent="0.3">
      <c r="A49" s="205" t="s">
        <v>68</v>
      </c>
      <c r="B49" s="350" t="s">
        <v>129</v>
      </c>
      <c r="C49" s="206" t="s">
        <v>51</v>
      </c>
      <c r="D49" s="623" t="s">
        <v>70</v>
      </c>
      <c r="E49" s="623"/>
      <c r="F49" s="624" t="s">
        <v>71</v>
      </c>
      <c r="G49" s="624"/>
      <c r="H49" s="352" t="s">
        <v>78</v>
      </c>
      <c r="L49" s="627" t="s">
        <v>148</v>
      </c>
      <c r="M49" s="628"/>
      <c r="N49" s="627" t="s">
        <v>150</v>
      </c>
      <c r="O49" s="628"/>
    </row>
    <row r="50" spans="1:15" ht="30.75" thickBot="1" x14ac:dyDescent="0.3">
      <c r="A50" s="439" t="s">
        <v>132</v>
      </c>
      <c r="B50" s="349"/>
      <c r="C50" s="197"/>
      <c r="D50" s="633"/>
      <c r="E50" s="633"/>
      <c r="F50" s="634"/>
      <c r="G50" s="634"/>
      <c r="H50" s="198"/>
      <c r="L50" s="203" t="s">
        <v>156</v>
      </c>
      <c r="M50" s="204" t="s">
        <v>78</v>
      </c>
      <c r="N50" s="203" t="s">
        <v>156</v>
      </c>
      <c r="O50" s="204" t="s">
        <v>78</v>
      </c>
    </row>
    <row r="51" spans="1:15" x14ac:dyDescent="0.2">
      <c r="A51" s="159"/>
      <c r="B51" s="19"/>
      <c r="C51" s="41"/>
      <c r="D51" s="440"/>
      <c r="E51" s="501"/>
      <c r="F51" s="441"/>
      <c r="G51" s="42"/>
      <c r="H51" s="139">
        <f>C51*E51*G51</f>
        <v>0</v>
      </c>
      <c r="L51" s="430"/>
      <c r="M51" s="199">
        <f>L51*H51</f>
        <v>0</v>
      </c>
      <c r="N51" s="430"/>
      <c r="O51" s="199">
        <f>N51*H51</f>
        <v>0</v>
      </c>
    </row>
    <row r="52" spans="1:15" x14ac:dyDescent="0.2">
      <c r="A52" s="57"/>
      <c r="B52" s="19" t="s">
        <v>67</v>
      </c>
      <c r="C52" s="20"/>
      <c r="D52" s="18"/>
      <c r="E52" s="499"/>
      <c r="F52" s="45"/>
      <c r="G52" s="21"/>
      <c r="H52" s="137">
        <f>C52*E52*G52</f>
        <v>0</v>
      </c>
      <c r="L52" s="430"/>
      <c r="M52" s="199">
        <f>L52*H52</f>
        <v>0</v>
      </c>
      <c r="N52" s="430"/>
      <c r="O52" s="199">
        <f>N52*H52</f>
        <v>0</v>
      </c>
    </row>
    <row r="53" spans="1:15" x14ac:dyDescent="0.2">
      <c r="A53" s="57"/>
      <c r="B53" s="19" t="s">
        <v>67</v>
      </c>
      <c r="C53" s="20"/>
      <c r="D53" s="18"/>
      <c r="E53" s="499"/>
      <c r="F53" s="45"/>
      <c r="G53" s="21"/>
      <c r="H53" s="137">
        <f>C53*E53*G53</f>
        <v>0</v>
      </c>
      <c r="L53" s="430"/>
      <c r="M53" s="199">
        <f>L53*H53</f>
        <v>0</v>
      </c>
      <c r="N53" s="430"/>
      <c r="O53" s="199">
        <f>N53*H53</f>
        <v>0</v>
      </c>
    </row>
    <row r="54" spans="1:15" x14ac:dyDescent="0.2">
      <c r="A54" s="57"/>
      <c r="B54" s="19" t="s">
        <v>67</v>
      </c>
      <c r="C54" s="20"/>
      <c r="D54" s="18"/>
      <c r="E54" s="499"/>
      <c r="F54" s="45"/>
      <c r="G54" s="21"/>
      <c r="H54" s="137">
        <f>C54*E54*G54</f>
        <v>0</v>
      </c>
      <c r="L54" s="430"/>
      <c r="M54" s="199">
        <f>L54*H54</f>
        <v>0</v>
      </c>
      <c r="N54" s="430"/>
      <c r="O54" s="199">
        <f>N54*H54</f>
        <v>0</v>
      </c>
    </row>
    <row r="55" spans="1:15" ht="15" thickBot="1" x14ac:dyDescent="0.25">
      <c r="A55" s="448"/>
      <c r="B55" s="19" t="s">
        <v>67</v>
      </c>
      <c r="C55" s="20"/>
      <c r="D55" s="18"/>
      <c r="E55" s="499"/>
      <c r="F55" s="45"/>
      <c r="G55" s="21"/>
      <c r="H55" s="137">
        <f>C55*E55*G55</f>
        <v>0</v>
      </c>
      <c r="L55" s="431"/>
      <c r="M55" s="199">
        <f>L55*H55</f>
        <v>0</v>
      </c>
      <c r="N55" s="431"/>
      <c r="O55" s="200">
        <f>N55*H55</f>
        <v>0</v>
      </c>
    </row>
    <row r="56" spans="1:15" ht="30.75" thickBot="1" x14ac:dyDescent="0.3">
      <c r="A56" s="160" t="s">
        <v>78</v>
      </c>
      <c r="B56" s="632"/>
      <c r="C56" s="632"/>
      <c r="D56" s="632"/>
      <c r="E56" s="632"/>
      <c r="F56" s="632"/>
      <c r="G56" s="632"/>
      <c r="H56" s="146">
        <f>SUM(H51:H55)</f>
        <v>0</v>
      </c>
      <c r="L56" s="74" t="s">
        <v>154</v>
      </c>
      <c r="M56" s="571">
        <f>SUM(M51:M55)</f>
        <v>0</v>
      </c>
      <c r="N56" s="81" t="s">
        <v>155</v>
      </c>
      <c r="O56" s="572">
        <f>SUM(O51:O55)</f>
        <v>0</v>
      </c>
    </row>
    <row r="57" spans="1:15" ht="15" thickTop="1" x14ac:dyDescent="0.2">
      <c r="A57" s="148"/>
      <c r="B57" s="28"/>
      <c r="C57" s="28"/>
      <c r="D57" s="28"/>
      <c r="E57" s="28"/>
      <c r="F57" s="28"/>
      <c r="G57" s="28"/>
      <c r="H57" s="161"/>
    </row>
    <row r="58" spans="1:15" ht="15" x14ac:dyDescent="0.25">
      <c r="A58" s="148"/>
      <c r="B58" s="28"/>
      <c r="C58" s="28"/>
      <c r="D58" s="28"/>
      <c r="E58" s="28"/>
      <c r="F58" s="28"/>
      <c r="G58" s="288" t="s">
        <v>359</v>
      </c>
      <c r="H58" s="570">
        <f>H25+J25+H38+J38+H47+H56</f>
        <v>0</v>
      </c>
    </row>
    <row r="59" spans="1:15" ht="15.75" thickBot="1" x14ac:dyDescent="0.3">
      <c r="A59" s="148"/>
      <c r="B59" s="28"/>
      <c r="C59" s="28"/>
      <c r="D59" s="28"/>
      <c r="E59" s="28"/>
      <c r="F59" s="28"/>
      <c r="G59" s="288"/>
      <c r="H59" s="71"/>
    </row>
    <row r="60" spans="1:15" ht="15.75" thickBot="1" x14ac:dyDescent="0.3">
      <c r="A60" s="148"/>
      <c r="B60" s="28"/>
      <c r="C60" s="28"/>
      <c r="D60" s="28"/>
      <c r="E60" s="28"/>
      <c r="F60" s="28"/>
      <c r="G60" s="288"/>
      <c r="H60" s="71"/>
      <c r="L60" s="627" t="s">
        <v>148</v>
      </c>
      <c r="M60" s="628"/>
      <c r="N60" s="627" t="s">
        <v>150</v>
      </c>
      <c r="O60" s="628"/>
    </row>
    <row r="61" spans="1:15" ht="30.75" thickBot="1" x14ac:dyDescent="0.3">
      <c r="A61" s="442" t="s">
        <v>170</v>
      </c>
      <c r="B61" s="443" t="s">
        <v>78</v>
      </c>
      <c r="C61" s="28"/>
      <c r="D61" s="28"/>
      <c r="E61" s="28"/>
      <c r="F61" s="28"/>
      <c r="G61" s="288"/>
      <c r="H61" s="71"/>
      <c r="L61" s="203" t="s">
        <v>156</v>
      </c>
      <c r="M61" s="204" t="s">
        <v>78</v>
      </c>
      <c r="N61" s="203" t="s">
        <v>156</v>
      </c>
      <c r="O61" s="204" t="s">
        <v>78</v>
      </c>
    </row>
    <row r="62" spans="1:15" ht="15" x14ac:dyDescent="0.25">
      <c r="A62" s="127" t="s">
        <v>172</v>
      </c>
      <c r="B62" s="449"/>
      <c r="C62" s="444"/>
      <c r="D62" s="28"/>
      <c r="E62" s="28"/>
      <c r="F62" s="28"/>
      <c r="G62" s="288"/>
      <c r="H62" s="71"/>
      <c r="L62" s="430"/>
      <c r="M62" s="201">
        <f t="shared" ref="M62:M72" si="8">L62*B62</f>
        <v>0</v>
      </c>
      <c r="N62" s="430"/>
      <c r="O62" s="201">
        <f t="shared" ref="O62:O72" si="9">N62*B62</f>
        <v>0</v>
      </c>
    </row>
    <row r="63" spans="1:15" ht="15" x14ac:dyDescent="0.25">
      <c r="A63" s="128" t="s">
        <v>161</v>
      </c>
      <c r="B63" s="449"/>
      <c r="C63" s="444"/>
      <c r="D63" s="28"/>
      <c r="E63" s="28"/>
      <c r="F63" s="28"/>
      <c r="G63" s="288"/>
      <c r="H63" s="71"/>
      <c r="L63" s="430"/>
      <c r="M63" s="201">
        <f t="shared" si="8"/>
        <v>0</v>
      </c>
      <c r="N63" s="430"/>
      <c r="O63" s="201">
        <f t="shared" si="9"/>
        <v>0</v>
      </c>
    </row>
    <row r="64" spans="1:15" ht="15" x14ac:dyDescent="0.25">
      <c r="A64" s="128" t="s">
        <v>162</v>
      </c>
      <c r="B64" s="449"/>
      <c r="C64" s="444"/>
      <c r="D64" s="28"/>
      <c r="E64" s="28"/>
      <c r="F64" s="28"/>
      <c r="G64" s="288"/>
      <c r="H64" s="71"/>
      <c r="L64" s="430"/>
      <c r="M64" s="201">
        <f t="shared" si="8"/>
        <v>0</v>
      </c>
      <c r="N64" s="430"/>
      <c r="O64" s="201">
        <f t="shared" si="9"/>
        <v>0</v>
      </c>
    </row>
    <row r="65" spans="1:15" ht="15" x14ac:dyDescent="0.25">
      <c r="A65" s="128" t="s">
        <v>163</v>
      </c>
      <c r="B65" s="449"/>
      <c r="C65" s="444"/>
      <c r="D65" s="28"/>
      <c r="E65" s="28"/>
      <c r="F65" s="28"/>
      <c r="G65" s="288"/>
      <c r="H65" s="71"/>
      <c r="L65" s="430"/>
      <c r="M65" s="201">
        <f t="shared" si="8"/>
        <v>0</v>
      </c>
      <c r="N65" s="430"/>
      <c r="O65" s="201">
        <f t="shared" si="9"/>
        <v>0</v>
      </c>
    </row>
    <row r="66" spans="1:15" ht="15" x14ac:dyDescent="0.25">
      <c r="A66" s="128" t="s">
        <v>164</v>
      </c>
      <c r="B66" s="449"/>
      <c r="C66" s="444"/>
      <c r="D66" s="28"/>
      <c r="E66" s="28"/>
      <c r="F66" s="28"/>
      <c r="G66" s="288"/>
      <c r="H66" s="71"/>
      <c r="L66" s="430"/>
      <c r="M66" s="201">
        <f t="shared" si="8"/>
        <v>0</v>
      </c>
      <c r="N66" s="430"/>
      <c r="O66" s="201">
        <f t="shared" si="9"/>
        <v>0</v>
      </c>
    </row>
    <row r="67" spans="1:15" ht="15" x14ac:dyDescent="0.25">
      <c r="A67" s="128" t="s">
        <v>165</v>
      </c>
      <c r="B67" s="449"/>
      <c r="C67" s="444"/>
      <c r="D67" s="28"/>
      <c r="E67" s="28"/>
      <c r="F67" s="28"/>
      <c r="G67" s="288"/>
      <c r="H67" s="71"/>
      <c r="L67" s="430"/>
      <c r="M67" s="201">
        <f t="shared" si="8"/>
        <v>0</v>
      </c>
      <c r="N67" s="430"/>
      <c r="O67" s="201">
        <f t="shared" si="9"/>
        <v>0</v>
      </c>
    </row>
    <row r="68" spans="1:15" ht="15" x14ac:dyDescent="0.25">
      <c r="A68" s="128" t="s">
        <v>166</v>
      </c>
      <c r="B68" s="449"/>
      <c r="C68" s="444"/>
      <c r="D68" s="28"/>
      <c r="E68" s="28"/>
      <c r="F68" s="28"/>
      <c r="G68" s="288"/>
      <c r="H68" s="71"/>
      <c r="L68" s="430"/>
      <c r="M68" s="201">
        <f t="shared" si="8"/>
        <v>0</v>
      </c>
      <c r="N68" s="430"/>
      <c r="O68" s="201">
        <f t="shared" si="9"/>
        <v>0</v>
      </c>
    </row>
    <row r="69" spans="1:15" ht="15" x14ac:dyDescent="0.25">
      <c r="A69" s="164" t="s">
        <v>167</v>
      </c>
      <c r="B69" s="449"/>
      <c r="C69" s="444"/>
      <c r="D69" s="28"/>
      <c r="E69" s="28"/>
      <c r="F69" s="28"/>
      <c r="G69" s="288"/>
      <c r="H69" s="71"/>
      <c r="L69" s="430"/>
      <c r="M69" s="201">
        <f t="shared" si="8"/>
        <v>0</v>
      </c>
      <c r="N69" s="430"/>
      <c r="O69" s="201">
        <f t="shared" si="9"/>
        <v>0</v>
      </c>
    </row>
    <row r="70" spans="1:15" ht="15" x14ac:dyDescent="0.25">
      <c r="A70" s="445" t="s">
        <v>168</v>
      </c>
      <c r="B70" s="449"/>
      <c r="C70" s="444"/>
      <c r="D70" s="28"/>
      <c r="E70" s="28"/>
      <c r="F70" s="28"/>
      <c r="G70" s="288"/>
      <c r="H70" s="71"/>
      <c r="L70" s="430"/>
      <c r="M70" s="201">
        <f t="shared" si="8"/>
        <v>0</v>
      </c>
      <c r="N70" s="430"/>
      <c r="O70" s="201">
        <f t="shared" si="9"/>
        <v>0</v>
      </c>
    </row>
    <row r="71" spans="1:15" ht="15" x14ac:dyDescent="0.25">
      <c r="A71" s="445" t="s">
        <v>169</v>
      </c>
      <c r="B71" s="449"/>
      <c r="C71" s="444"/>
      <c r="D71" s="28"/>
      <c r="E71" s="28"/>
      <c r="F71" s="28"/>
      <c r="G71" s="288"/>
      <c r="H71" s="71"/>
      <c r="L71" s="430"/>
      <c r="M71" s="201">
        <f t="shared" si="8"/>
        <v>0</v>
      </c>
      <c r="N71" s="430"/>
      <c r="O71" s="201">
        <f t="shared" si="9"/>
        <v>0</v>
      </c>
    </row>
    <row r="72" spans="1:15" ht="15" x14ac:dyDescent="0.25">
      <c r="A72" s="124" t="s">
        <v>591</v>
      </c>
      <c r="B72" s="449"/>
      <c r="C72" s="444"/>
      <c r="D72" s="28"/>
      <c r="E72" s="28"/>
      <c r="F72" s="28"/>
      <c r="G72" s="446"/>
      <c r="H72" s="71"/>
      <c r="L72" s="430"/>
      <c r="M72" s="201">
        <f t="shared" si="8"/>
        <v>0</v>
      </c>
      <c r="N72" s="430"/>
      <c r="O72" s="201">
        <f t="shared" si="9"/>
        <v>0</v>
      </c>
    </row>
    <row r="73" spans="1:15" ht="15" x14ac:dyDescent="0.25">
      <c r="A73" s="124" t="s">
        <v>592</v>
      </c>
      <c r="B73" s="449"/>
      <c r="C73" s="444"/>
      <c r="D73" s="28"/>
      <c r="E73" s="28"/>
      <c r="F73" s="28"/>
      <c r="G73" s="446"/>
      <c r="H73" s="71"/>
      <c r="L73" s="430"/>
      <c r="M73" s="201">
        <f>L73*B73</f>
        <v>0</v>
      </c>
      <c r="N73" s="430"/>
      <c r="O73" s="201">
        <f>N73*B73</f>
        <v>0</v>
      </c>
    </row>
    <row r="74" spans="1:15" ht="15.75" thickBot="1" x14ac:dyDescent="0.3">
      <c r="A74" s="124" t="s">
        <v>158</v>
      </c>
      <c r="B74" s="449"/>
      <c r="C74" s="444"/>
      <c r="D74" s="28"/>
      <c r="E74" s="28"/>
      <c r="F74" s="28"/>
      <c r="G74" s="446"/>
      <c r="H74" s="71"/>
      <c r="L74" s="430"/>
      <c r="M74" s="202">
        <f>L74*B74</f>
        <v>0</v>
      </c>
      <c r="N74" s="430"/>
      <c r="O74" s="202">
        <f>N74*B74</f>
        <v>0</v>
      </c>
    </row>
    <row r="75" spans="1:15" ht="30.75" thickBot="1" x14ac:dyDescent="0.3">
      <c r="A75" s="82" t="s">
        <v>171</v>
      </c>
      <c r="B75" s="574">
        <f>SUM(B62:B74)</f>
        <v>0</v>
      </c>
      <c r="C75" s="28"/>
      <c r="D75" s="28"/>
      <c r="E75" s="28"/>
      <c r="F75" s="28"/>
      <c r="G75" s="446"/>
      <c r="H75" s="71"/>
      <c r="L75" s="74" t="s">
        <v>154</v>
      </c>
      <c r="M75" s="573">
        <f>SUM(M62:M74)</f>
        <v>0</v>
      </c>
      <c r="N75" s="81" t="s">
        <v>155</v>
      </c>
      <c r="O75" s="573">
        <f>SUM(O62:O74)</f>
        <v>0</v>
      </c>
    </row>
    <row r="76" spans="1:15" ht="15.75" thickTop="1" thickBot="1" x14ac:dyDescent="0.25"/>
    <row r="77" spans="1:15" ht="30.75" thickBot="1" x14ac:dyDescent="0.25">
      <c r="A77" s="278" t="s">
        <v>584</v>
      </c>
      <c r="B77" s="279"/>
      <c r="C77" s="279"/>
      <c r="D77" s="279"/>
      <c r="E77" s="280"/>
      <c r="F77" s="279"/>
      <c r="G77" s="280"/>
      <c r="H77" s="281"/>
      <c r="I77" s="282"/>
      <c r="J77" s="282"/>
      <c r="L77" s="614" t="s">
        <v>148</v>
      </c>
      <c r="M77" s="615"/>
      <c r="N77" s="614" t="s">
        <v>150</v>
      </c>
      <c r="O77" s="615"/>
    </row>
    <row r="78" spans="1:15" ht="30.75" thickBot="1" x14ac:dyDescent="0.3">
      <c r="A78" s="215" t="s">
        <v>68</v>
      </c>
      <c r="B78" s="207" t="s">
        <v>696</v>
      </c>
      <c r="C78" s="237" t="s">
        <v>577</v>
      </c>
      <c r="D78" s="608" t="s">
        <v>578</v>
      </c>
      <c r="E78" s="609"/>
      <c r="F78" s="610" t="s">
        <v>71</v>
      </c>
      <c r="G78" s="609"/>
      <c r="H78" s="217" t="s">
        <v>78</v>
      </c>
      <c r="K78" s="282"/>
      <c r="L78" s="203" t="s">
        <v>156</v>
      </c>
      <c r="M78" s="204" t="s">
        <v>78</v>
      </c>
      <c r="N78" s="203" t="s">
        <v>156</v>
      </c>
      <c r="O78" s="204" t="s">
        <v>78</v>
      </c>
    </row>
    <row r="79" spans="1:15" ht="15" x14ac:dyDescent="0.25">
      <c r="A79" s="57" t="s">
        <v>743</v>
      </c>
      <c r="B79" s="236" t="s">
        <v>697</v>
      </c>
      <c r="C79" s="20"/>
      <c r="D79" s="284"/>
      <c r="E79" s="21"/>
      <c r="F79" s="285"/>
      <c r="G79" s="21"/>
      <c r="H79" s="286">
        <f>C79*E79*G79</f>
        <v>0</v>
      </c>
      <c r="L79" s="430"/>
      <c r="M79" s="195">
        <f>L79*H79</f>
        <v>0</v>
      </c>
      <c r="N79" s="430"/>
      <c r="O79" s="195">
        <f>N79*H79</f>
        <v>0</v>
      </c>
    </row>
    <row r="80" spans="1:15" ht="15" x14ac:dyDescent="0.25">
      <c r="A80" s="57" t="s">
        <v>744</v>
      </c>
      <c r="B80" s="236" t="s">
        <v>697</v>
      </c>
      <c r="C80" s="20"/>
      <c r="D80" s="284"/>
      <c r="E80" s="21"/>
      <c r="F80" s="285"/>
      <c r="G80" s="21"/>
      <c r="H80" s="286">
        <f>C80*E80*G80</f>
        <v>0</v>
      </c>
      <c r="L80" s="430"/>
      <c r="M80" s="195">
        <f>L80*H80</f>
        <v>0</v>
      </c>
      <c r="N80" s="430"/>
      <c r="O80" s="195">
        <f>N80*H80</f>
        <v>0</v>
      </c>
    </row>
    <row r="81" spans="1:15" ht="15" x14ac:dyDescent="0.25">
      <c r="A81" s="57"/>
      <c r="B81" s="236" t="s">
        <v>697</v>
      </c>
      <c r="C81" s="20"/>
      <c r="D81" s="284"/>
      <c r="E81" s="21"/>
      <c r="F81" s="285"/>
      <c r="G81" s="21"/>
      <c r="H81" s="286">
        <f>C81*E81*G81</f>
        <v>0</v>
      </c>
      <c r="L81" s="430"/>
      <c r="M81" s="195">
        <f>L81*H81</f>
        <v>0</v>
      </c>
      <c r="N81" s="430"/>
      <c r="O81" s="195">
        <f>N81*H81</f>
        <v>0</v>
      </c>
    </row>
    <row r="82" spans="1:15" ht="15" x14ac:dyDescent="0.25">
      <c r="A82" s="57"/>
      <c r="B82" s="236" t="s">
        <v>697</v>
      </c>
      <c r="C82" s="20"/>
      <c r="D82" s="284"/>
      <c r="E82" s="21"/>
      <c r="F82" s="285"/>
      <c r="G82" s="21"/>
      <c r="H82" s="286">
        <f>C82*E82*G82</f>
        <v>0</v>
      </c>
      <c r="L82" s="430"/>
      <c r="M82" s="195">
        <f>L82*H82</f>
        <v>0</v>
      </c>
      <c r="N82" s="430"/>
      <c r="O82" s="195">
        <f>N82*H82</f>
        <v>0</v>
      </c>
    </row>
    <row r="83" spans="1:15" ht="15.75" thickBot="1" x14ac:dyDescent="0.3">
      <c r="A83" s="57"/>
      <c r="B83" s="236" t="s">
        <v>697</v>
      </c>
      <c r="C83" s="20"/>
      <c r="D83" s="284"/>
      <c r="E83" s="21"/>
      <c r="F83" s="285"/>
      <c r="G83" s="21"/>
      <c r="H83" s="286">
        <f>C83*E83*G83</f>
        <v>0</v>
      </c>
      <c r="L83" s="431"/>
      <c r="M83" s="195">
        <f>L83*H83</f>
        <v>0</v>
      </c>
      <c r="N83" s="431"/>
      <c r="O83" s="196">
        <f>N83*H83</f>
        <v>0</v>
      </c>
    </row>
    <row r="84" spans="1:15" ht="30.75" thickBot="1" x14ac:dyDescent="0.3">
      <c r="A84" s="157" t="s">
        <v>78</v>
      </c>
      <c r="B84" s="611"/>
      <c r="C84" s="612"/>
      <c r="D84" s="612"/>
      <c r="E84" s="612"/>
      <c r="F84" s="612"/>
      <c r="G84" s="613"/>
      <c r="H84" s="287">
        <f>SUM(H79:H83)</f>
        <v>0</v>
      </c>
      <c r="L84" s="74" t="s">
        <v>154</v>
      </c>
      <c r="M84" s="569">
        <f>SUM(M79:M83)</f>
        <v>0</v>
      </c>
      <c r="N84" s="81" t="s">
        <v>155</v>
      </c>
      <c r="O84" s="569">
        <f>SUM(O79:O83)</f>
        <v>0</v>
      </c>
    </row>
    <row r="86" spans="1:15" ht="15" x14ac:dyDescent="0.25">
      <c r="G86" s="288" t="s">
        <v>585</v>
      </c>
      <c r="H86" s="570">
        <f>H84</f>
        <v>0</v>
      </c>
    </row>
  </sheetData>
  <sheetProtection selectLockedCells="1"/>
  <mergeCells count="36">
    <mergeCell ref="L49:M49"/>
    <mergeCell ref="N49:O49"/>
    <mergeCell ref="B56:G56"/>
    <mergeCell ref="L60:M60"/>
    <mergeCell ref="N60:O60"/>
    <mergeCell ref="D50:E50"/>
    <mergeCell ref="F50:G50"/>
    <mergeCell ref="D49:E49"/>
    <mergeCell ref="F49:G49"/>
    <mergeCell ref="B47:G47"/>
    <mergeCell ref="N15:O15"/>
    <mergeCell ref="D27:E27"/>
    <mergeCell ref="F27:G27"/>
    <mergeCell ref="H27:J27"/>
    <mergeCell ref="L27:M27"/>
    <mergeCell ref="N27:O27"/>
    <mergeCell ref="D15:E15"/>
    <mergeCell ref="F15:G15"/>
    <mergeCell ref="H15:J15"/>
    <mergeCell ref="L15:M15"/>
    <mergeCell ref="D40:E40"/>
    <mergeCell ref="F40:G40"/>
    <mergeCell ref="L40:M40"/>
    <mergeCell ref="N40:O40"/>
    <mergeCell ref="C41:H41"/>
    <mergeCell ref="B11:D11"/>
    <mergeCell ref="B6:D6"/>
    <mergeCell ref="B7:D7"/>
    <mergeCell ref="B8:D8"/>
    <mergeCell ref="B9:D9"/>
    <mergeCell ref="B10:D10"/>
    <mergeCell ref="L77:M77"/>
    <mergeCell ref="N77:O77"/>
    <mergeCell ref="D78:E78"/>
    <mergeCell ref="F78:G78"/>
    <mergeCell ref="B84:G84"/>
  </mergeCells>
  <pageMargins left="0.25" right="0" top="0.5" bottom="0.5" header="0.3" footer="0.3"/>
  <pageSetup paperSize="5" scale="73" fitToHeight="0" orientation="landscape" horizontalDpi="90" verticalDpi="90" r:id="rId1"/>
  <headerFooter>
    <oddHeader>&amp;LState of NH, DHHS, DLTSS, BDS&amp;C&amp;A</oddHeader>
    <oddFooter xml:space="preserve">&amp;C&amp;P of &amp;N&amp;RPrinted on &amp;D   </oddFooter>
  </headerFooter>
  <rowBreaks count="1" manualBreakCount="1">
    <brk id="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'Drop-downs'!$B$7:$B$12</xm:f>
          </x14:formula1>
          <xm:sqref>B29:B37 B51:B55 B42:B46 B17:B24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6"/>
  <sheetViews>
    <sheetView topLeftCell="A55" zoomScale="90" zoomScaleNormal="90" zoomScaleSheetLayoutView="70" workbookViewId="0">
      <selection activeCell="H68" sqref="H68"/>
    </sheetView>
  </sheetViews>
  <sheetFormatPr defaultColWidth="24" defaultRowHeight="14.25" x14ac:dyDescent="0.2"/>
  <cols>
    <col min="1" max="1" width="45.42578125" style="164" customWidth="1"/>
    <col min="2" max="2" width="17" style="246" customWidth="1"/>
    <col min="3" max="3" width="22.42578125" style="164" customWidth="1"/>
    <col min="4" max="4" width="15" style="164" customWidth="1"/>
    <col min="5" max="5" width="14.42578125" style="242" customWidth="1"/>
    <col min="6" max="6" width="10" style="243" customWidth="1"/>
    <col min="7" max="7" width="11.7109375" style="244" customWidth="1"/>
    <col min="8" max="8" width="20.140625" style="164" customWidth="1"/>
    <col min="9" max="9" width="8.28515625" style="164" customWidth="1"/>
    <col min="10" max="10" width="22" style="164" customWidth="1"/>
    <col min="11" max="11" width="2.7109375" style="164" customWidth="1"/>
    <col min="12" max="12" width="12.140625" style="164" customWidth="1"/>
    <col min="13" max="13" width="17.5703125" style="164" customWidth="1"/>
    <col min="14" max="14" width="11.42578125" style="164" customWidth="1"/>
    <col min="15" max="15" width="24" style="164"/>
    <col min="16" max="16" width="49.140625" style="164" customWidth="1"/>
    <col min="17" max="16384" width="24" style="164"/>
  </cols>
  <sheetData>
    <row r="1" spans="1:15" ht="15" x14ac:dyDescent="0.25">
      <c r="A1" s="335">
        <f>'Total Budget'!B1</f>
        <v>0</v>
      </c>
    </row>
    <row r="2" spans="1:15" ht="15" x14ac:dyDescent="0.25">
      <c r="A2" s="220" t="str">
        <f>'Total Budget'!A2</f>
        <v>V3.1 07/20/2022</v>
      </c>
    </row>
    <row r="3" spans="1:15" ht="15" x14ac:dyDescent="0.25">
      <c r="A3" s="220"/>
    </row>
    <row r="4" spans="1:15" ht="15" x14ac:dyDescent="0.25">
      <c r="A4" s="220" t="s">
        <v>358</v>
      </c>
    </row>
    <row r="5" spans="1:15" ht="15" x14ac:dyDescent="0.25">
      <c r="A5" s="220"/>
    </row>
    <row r="6" spans="1:15" ht="15" x14ac:dyDescent="0.25">
      <c r="A6" s="212" t="s">
        <v>139</v>
      </c>
      <c r="B6" s="620">
        <f>'Total Budget'!B4:D4</f>
        <v>0</v>
      </c>
      <c r="C6" s="620"/>
      <c r="D6" s="620"/>
    </row>
    <row r="7" spans="1:15" ht="15" x14ac:dyDescent="0.25">
      <c r="A7" s="212" t="s">
        <v>66</v>
      </c>
      <c r="B7" s="620">
        <f>'Total Budget'!B5:D5</f>
        <v>0</v>
      </c>
      <c r="C7" s="620"/>
      <c r="D7" s="620"/>
    </row>
    <row r="8" spans="1:15" ht="15" x14ac:dyDescent="0.25">
      <c r="A8" s="213" t="s">
        <v>99</v>
      </c>
      <c r="B8" s="606">
        <f>'Total Budget'!B6:D6</f>
        <v>0</v>
      </c>
      <c r="C8" s="606"/>
      <c r="D8" s="606"/>
      <c r="I8" s="171"/>
    </row>
    <row r="9" spans="1:15" ht="15" x14ac:dyDescent="0.25">
      <c r="A9" s="213" t="s">
        <v>100</v>
      </c>
      <c r="B9" s="621">
        <f>'Total Budget'!B7:D7</f>
        <v>0</v>
      </c>
      <c r="C9" s="621"/>
      <c r="D9" s="621"/>
    </row>
    <row r="10" spans="1:15" ht="15" x14ac:dyDescent="0.25">
      <c r="A10" s="214" t="s">
        <v>101</v>
      </c>
      <c r="B10" s="622">
        <f>'Total Budget'!B8:D8</f>
        <v>0</v>
      </c>
      <c r="C10" s="622"/>
      <c r="D10" s="622"/>
    </row>
    <row r="11" spans="1:15" ht="15" x14ac:dyDescent="0.25">
      <c r="A11" s="214" t="s">
        <v>160</v>
      </c>
      <c r="B11" s="616">
        <f>'Total Budget'!B10:D10</f>
        <v>0</v>
      </c>
      <c r="C11" s="616"/>
      <c r="D11" s="616"/>
    </row>
    <row r="12" spans="1:15" x14ac:dyDescent="0.2">
      <c r="A12" s="164" t="s">
        <v>115</v>
      </c>
    </row>
    <row r="13" spans="1:15" ht="15" x14ac:dyDescent="0.2">
      <c r="A13" s="451"/>
      <c r="B13" s="452"/>
      <c r="C13" s="453"/>
      <c r="D13" s="386"/>
    </row>
    <row r="14" spans="1:15" s="171" customFormat="1" ht="30.75" thickBot="1" x14ac:dyDescent="0.3">
      <c r="A14" s="432" t="s">
        <v>127</v>
      </c>
      <c r="B14" s="149"/>
      <c r="C14" s="247"/>
      <c r="D14" s="433"/>
      <c r="E14" s="433"/>
      <c r="F14" s="433"/>
      <c r="G14" s="433"/>
      <c r="H14" s="433"/>
      <c r="I14" s="434"/>
      <c r="J14" s="250"/>
    </row>
    <row r="15" spans="1:15" s="435" customFormat="1" ht="45" x14ac:dyDescent="0.25">
      <c r="A15" s="142" t="s">
        <v>570</v>
      </c>
      <c r="B15" s="550" t="s">
        <v>129</v>
      </c>
      <c r="C15" s="143" t="s">
        <v>51</v>
      </c>
      <c r="D15" s="637" t="s">
        <v>70</v>
      </c>
      <c r="E15" s="637"/>
      <c r="F15" s="638" t="s">
        <v>71</v>
      </c>
      <c r="G15" s="638"/>
      <c r="H15" s="639" t="s">
        <v>78</v>
      </c>
      <c r="I15" s="639"/>
      <c r="J15" s="640"/>
      <c r="L15" s="635" t="s">
        <v>148</v>
      </c>
      <c r="M15" s="636"/>
      <c r="N15" s="635" t="s">
        <v>150</v>
      </c>
      <c r="O15" s="636"/>
    </row>
    <row r="16" spans="1:15" ht="30" x14ac:dyDescent="0.25">
      <c r="A16" s="436" t="s">
        <v>73</v>
      </c>
      <c r="B16" s="45"/>
      <c r="C16" s="129" t="s">
        <v>51</v>
      </c>
      <c r="D16" s="548"/>
      <c r="E16" s="144"/>
      <c r="F16" s="45"/>
      <c r="G16" s="144"/>
      <c r="H16" s="18"/>
      <c r="I16" s="186" t="s">
        <v>74</v>
      </c>
      <c r="J16" s="145" t="s">
        <v>75</v>
      </c>
      <c r="L16" s="79" t="s">
        <v>156</v>
      </c>
      <c r="M16" s="73" t="s">
        <v>78</v>
      </c>
      <c r="N16" s="79" t="s">
        <v>156</v>
      </c>
      <c r="O16" s="73" t="s">
        <v>78</v>
      </c>
    </row>
    <row r="17" spans="1:15" x14ac:dyDescent="0.2">
      <c r="A17" s="57" t="s">
        <v>76</v>
      </c>
      <c r="B17" s="19"/>
      <c r="C17" s="20">
        <v>0</v>
      </c>
      <c r="D17" s="18"/>
      <c r="E17" s="499"/>
      <c r="F17" s="45"/>
      <c r="G17" s="21"/>
      <c r="H17" s="22">
        <f>C17*E17*G17</f>
        <v>0</v>
      </c>
      <c r="I17" s="23"/>
      <c r="J17" s="146">
        <f>I17*H17</f>
        <v>0</v>
      </c>
      <c r="L17" s="430"/>
      <c r="M17" s="199">
        <f>L17*(H17+J17)</f>
        <v>0</v>
      </c>
      <c r="N17" s="430"/>
      <c r="O17" s="199">
        <f>N17*(H17+J17)</f>
        <v>0</v>
      </c>
    </row>
    <row r="18" spans="1:15" x14ac:dyDescent="0.2">
      <c r="A18" s="57"/>
      <c r="B18" s="19"/>
      <c r="C18" s="20"/>
      <c r="D18" s="18"/>
      <c r="E18" s="499"/>
      <c r="F18" s="45"/>
      <c r="G18" s="21"/>
      <c r="H18" s="22">
        <f>C18*E18*G18</f>
        <v>0</v>
      </c>
      <c r="I18" s="23"/>
      <c r="J18" s="146">
        <f>I18*H18</f>
        <v>0</v>
      </c>
      <c r="L18" s="430"/>
      <c r="M18" s="199">
        <f>L18*(H18+J18)</f>
        <v>0</v>
      </c>
      <c r="N18" s="430"/>
      <c r="O18" s="199">
        <f>N18*(H18+J18)</f>
        <v>0</v>
      </c>
    </row>
    <row r="19" spans="1:15" x14ac:dyDescent="0.2">
      <c r="A19" s="57"/>
      <c r="B19" s="19"/>
      <c r="C19" s="20"/>
      <c r="D19" s="18"/>
      <c r="E19" s="499"/>
      <c r="F19" s="45"/>
      <c r="G19" s="21"/>
      <c r="H19" s="22">
        <f>C19*E19*G19</f>
        <v>0</v>
      </c>
      <c r="I19" s="23"/>
      <c r="J19" s="146">
        <f>I19*H19</f>
        <v>0</v>
      </c>
      <c r="L19" s="430"/>
      <c r="M19" s="199">
        <f>L19*(H19+J19)</f>
        <v>0</v>
      </c>
      <c r="N19" s="430"/>
      <c r="O19" s="199">
        <f>N19*(H19+J19)</f>
        <v>0</v>
      </c>
    </row>
    <row r="20" spans="1:15" x14ac:dyDescent="0.2">
      <c r="A20" s="147"/>
      <c r="B20" s="19"/>
      <c r="C20" s="20"/>
      <c r="D20" s="18"/>
      <c r="E20" s="499"/>
      <c r="F20" s="45"/>
      <c r="G20" s="21"/>
      <c r="H20" s="22">
        <f>C20*E20*G20</f>
        <v>0</v>
      </c>
      <c r="I20" s="23"/>
      <c r="J20" s="146">
        <f>I20*H20</f>
        <v>0</v>
      </c>
      <c r="L20" s="430"/>
      <c r="M20" s="199">
        <f>L20*(H20+J20)</f>
        <v>0</v>
      </c>
      <c r="N20" s="430"/>
      <c r="O20" s="199">
        <f>N20*(H20+J20)</f>
        <v>0</v>
      </c>
    </row>
    <row r="21" spans="1:15" x14ac:dyDescent="0.2">
      <c r="A21" s="147"/>
      <c r="B21" s="19"/>
      <c r="C21" s="20"/>
      <c r="D21" s="18"/>
      <c r="E21" s="499"/>
      <c r="F21" s="45"/>
      <c r="G21" s="21"/>
      <c r="H21" s="22">
        <f t="shared" ref="H21:H23" si="0">C21*E21*G21</f>
        <v>0</v>
      </c>
      <c r="I21" s="23"/>
      <c r="J21" s="146">
        <f t="shared" ref="J21:J23" si="1">I21*H21</f>
        <v>0</v>
      </c>
      <c r="L21" s="447"/>
      <c r="M21" s="199">
        <f t="shared" ref="M21:M23" si="2">L21*(H21+J21)</f>
        <v>0</v>
      </c>
      <c r="N21" s="447"/>
      <c r="O21" s="199">
        <f t="shared" ref="O21:O23" si="3">N21*(H21+J21)</f>
        <v>0</v>
      </c>
    </row>
    <row r="22" spans="1:15" x14ac:dyDescent="0.2">
      <c r="A22" s="147"/>
      <c r="B22" s="19"/>
      <c r="C22" s="20"/>
      <c r="D22" s="18"/>
      <c r="E22" s="499"/>
      <c r="F22" s="45"/>
      <c r="G22" s="21"/>
      <c r="H22" s="22">
        <f t="shared" si="0"/>
        <v>0</v>
      </c>
      <c r="I22" s="23"/>
      <c r="J22" s="146">
        <f t="shared" si="1"/>
        <v>0</v>
      </c>
      <c r="L22" s="447"/>
      <c r="M22" s="199">
        <f t="shared" si="2"/>
        <v>0</v>
      </c>
      <c r="N22" s="447"/>
      <c r="O22" s="199">
        <f t="shared" si="3"/>
        <v>0</v>
      </c>
    </row>
    <row r="23" spans="1:15" x14ac:dyDescent="0.2">
      <c r="A23" s="147"/>
      <c r="B23" s="19"/>
      <c r="C23" s="20"/>
      <c r="D23" s="18"/>
      <c r="E23" s="499"/>
      <c r="F23" s="45"/>
      <c r="G23" s="21"/>
      <c r="H23" s="22">
        <f t="shared" si="0"/>
        <v>0</v>
      </c>
      <c r="I23" s="23"/>
      <c r="J23" s="146">
        <f t="shared" si="1"/>
        <v>0</v>
      </c>
      <c r="L23" s="447"/>
      <c r="M23" s="199">
        <f t="shared" si="2"/>
        <v>0</v>
      </c>
      <c r="N23" s="447"/>
      <c r="O23" s="199">
        <f t="shared" si="3"/>
        <v>0</v>
      </c>
    </row>
    <row r="24" spans="1:15" ht="15" thickBot="1" x14ac:dyDescent="0.25">
      <c r="A24" s="147"/>
      <c r="B24" s="19"/>
      <c r="C24" s="20"/>
      <c r="D24" s="18"/>
      <c r="E24" s="499"/>
      <c r="F24" s="45"/>
      <c r="G24" s="21"/>
      <c r="H24" s="22">
        <f>C24*E24*G24</f>
        <v>0</v>
      </c>
      <c r="I24" s="23"/>
      <c r="J24" s="146">
        <f>I24*H24</f>
        <v>0</v>
      </c>
      <c r="L24" s="431"/>
      <c r="M24" s="199">
        <f>L24*(H24+J24)</f>
        <v>0</v>
      </c>
      <c r="N24" s="431"/>
      <c r="O24" s="199">
        <f>N24*(H24+J24)</f>
        <v>0</v>
      </c>
    </row>
    <row r="25" spans="1:15" ht="48" customHeight="1" thickBot="1" x14ac:dyDescent="0.6">
      <c r="A25" s="58" t="s">
        <v>78</v>
      </c>
      <c r="B25" s="59"/>
      <c r="C25" s="60"/>
      <c r="D25" s="61"/>
      <c r="E25" s="62"/>
      <c r="F25" s="63"/>
      <c r="G25" s="64"/>
      <c r="H25" s="65">
        <f>SUM(H17:H24)</f>
        <v>0</v>
      </c>
      <c r="I25" s="66"/>
      <c r="J25" s="54">
        <f>SUM(J17:J24)</f>
        <v>0</v>
      </c>
      <c r="L25" s="74" t="s">
        <v>154</v>
      </c>
      <c r="M25" s="571">
        <f>SUM(M17:M24)</f>
        <v>0</v>
      </c>
      <c r="N25" s="81" t="s">
        <v>155</v>
      </c>
      <c r="O25" s="572">
        <f>SUM(O17:O24)</f>
        <v>0</v>
      </c>
    </row>
    <row r="26" spans="1:15" ht="15" thickBot="1" x14ac:dyDescent="0.25">
      <c r="A26" s="148"/>
      <c r="B26" s="67"/>
      <c r="C26" s="148"/>
      <c r="D26" s="148"/>
      <c r="E26" s="68"/>
      <c r="F26" s="149"/>
      <c r="G26" s="150"/>
      <c r="H26" s="148"/>
      <c r="I26" s="148"/>
      <c r="J26" s="148"/>
    </row>
    <row r="27" spans="1:15" s="282" customFormat="1" ht="45" x14ac:dyDescent="0.25">
      <c r="A27" s="205" t="s">
        <v>68</v>
      </c>
      <c r="B27" s="546" t="s">
        <v>129</v>
      </c>
      <c r="C27" s="206" t="s">
        <v>51</v>
      </c>
      <c r="D27" s="623" t="s">
        <v>70</v>
      </c>
      <c r="E27" s="623"/>
      <c r="F27" s="624" t="s">
        <v>71</v>
      </c>
      <c r="G27" s="624"/>
      <c r="H27" s="625" t="s">
        <v>78</v>
      </c>
      <c r="I27" s="625"/>
      <c r="J27" s="626"/>
      <c r="L27" s="627" t="s">
        <v>148</v>
      </c>
      <c r="M27" s="628"/>
      <c r="N27" s="627" t="s">
        <v>150</v>
      </c>
      <c r="O27" s="628"/>
    </row>
    <row r="28" spans="1:15" ht="30" x14ac:dyDescent="0.25">
      <c r="A28" s="437" t="s">
        <v>128</v>
      </c>
      <c r="B28" s="130"/>
      <c r="C28" s="129" t="s">
        <v>51</v>
      </c>
      <c r="D28" s="151"/>
      <c r="E28" s="69"/>
      <c r="F28" s="548"/>
      <c r="G28" s="152"/>
      <c r="H28" s="151"/>
      <c r="I28" s="186" t="s">
        <v>74</v>
      </c>
      <c r="J28" s="145" t="s">
        <v>75</v>
      </c>
      <c r="L28" s="203" t="s">
        <v>156</v>
      </c>
      <c r="M28" s="204" t="s">
        <v>78</v>
      </c>
      <c r="N28" s="203" t="s">
        <v>156</v>
      </c>
      <c r="O28" s="204" t="s">
        <v>78</v>
      </c>
    </row>
    <row r="29" spans="1:15" x14ac:dyDescent="0.2">
      <c r="A29" s="153" t="s">
        <v>600</v>
      </c>
      <c r="B29" s="19"/>
      <c r="C29" s="46">
        <v>0</v>
      </c>
      <c r="D29" s="18"/>
      <c r="E29" s="499"/>
      <c r="F29" s="45"/>
      <c r="G29" s="21"/>
      <c r="H29" s="70">
        <f t="shared" ref="H29:H37" si="4">C29*E29*G29</f>
        <v>0</v>
      </c>
      <c r="I29" s="23"/>
      <c r="J29" s="146">
        <f t="shared" ref="J29:J37" si="5">I29*H29</f>
        <v>0</v>
      </c>
      <c r="L29" s="430"/>
      <c r="M29" s="199">
        <f>L29*(H29+J29)</f>
        <v>0</v>
      </c>
      <c r="N29" s="430"/>
      <c r="O29" s="199">
        <f>N29*(H29+J29)</f>
        <v>0</v>
      </c>
    </row>
    <row r="30" spans="1:15" x14ac:dyDescent="0.2">
      <c r="A30" s="153"/>
      <c r="B30" s="19"/>
      <c r="C30" s="46"/>
      <c r="D30" s="18"/>
      <c r="E30" s="499"/>
      <c r="F30" s="45"/>
      <c r="G30" s="21"/>
      <c r="H30" s="22">
        <f t="shared" si="4"/>
        <v>0</v>
      </c>
      <c r="I30" s="23"/>
      <c r="J30" s="146">
        <f t="shared" si="5"/>
        <v>0</v>
      </c>
      <c r="L30" s="430"/>
      <c r="M30" s="199">
        <f>L30*(H30+J30)</f>
        <v>0</v>
      </c>
      <c r="N30" s="430"/>
      <c r="O30" s="199">
        <f>N30*(H30+J30)</f>
        <v>0</v>
      </c>
    </row>
    <row r="31" spans="1:15" x14ac:dyDescent="0.2">
      <c r="A31" s="153"/>
      <c r="B31" s="19"/>
      <c r="C31" s="46"/>
      <c r="D31" s="18"/>
      <c r="E31" s="499"/>
      <c r="F31" s="45"/>
      <c r="G31" s="21"/>
      <c r="H31" s="22">
        <f t="shared" si="4"/>
        <v>0</v>
      </c>
      <c r="I31" s="23"/>
      <c r="J31" s="146">
        <f t="shared" si="5"/>
        <v>0</v>
      </c>
      <c r="L31" s="430"/>
      <c r="M31" s="199">
        <f>L31*(H31+J31)</f>
        <v>0</v>
      </c>
      <c r="N31" s="430"/>
      <c r="O31" s="199">
        <f>N31*(H31+J31)</f>
        <v>0</v>
      </c>
    </row>
    <row r="32" spans="1:15" x14ac:dyDescent="0.2">
      <c r="A32" s="153"/>
      <c r="B32" s="19"/>
      <c r="C32" s="46"/>
      <c r="D32" s="18"/>
      <c r="E32" s="499"/>
      <c r="F32" s="45"/>
      <c r="G32" s="21"/>
      <c r="H32" s="22">
        <f t="shared" si="4"/>
        <v>0</v>
      </c>
      <c r="I32" s="23"/>
      <c r="J32" s="146">
        <f t="shared" si="5"/>
        <v>0</v>
      </c>
      <c r="L32" s="430"/>
      <c r="M32" s="199">
        <f t="shared" ref="M32:M35" si="6">L32*(H32+J32)</f>
        <v>0</v>
      </c>
      <c r="N32" s="430"/>
      <c r="O32" s="199">
        <f t="shared" ref="O32:O35" si="7">N32*(H32+J32)</f>
        <v>0</v>
      </c>
    </row>
    <row r="33" spans="1:16" x14ac:dyDescent="0.2">
      <c r="A33" s="153"/>
      <c r="B33" s="19"/>
      <c r="C33" s="46"/>
      <c r="D33" s="18"/>
      <c r="E33" s="499"/>
      <c r="F33" s="45"/>
      <c r="G33" s="21"/>
      <c r="H33" s="22">
        <f t="shared" si="4"/>
        <v>0</v>
      </c>
      <c r="I33" s="23"/>
      <c r="J33" s="146">
        <f t="shared" si="5"/>
        <v>0</v>
      </c>
      <c r="L33" s="430"/>
      <c r="M33" s="199">
        <f t="shared" si="6"/>
        <v>0</v>
      </c>
      <c r="N33" s="430"/>
      <c r="O33" s="199">
        <f t="shared" si="7"/>
        <v>0</v>
      </c>
    </row>
    <row r="34" spans="1:16" x14ac:dyDescent="0.2">
      <c r="A34" s="153"/>
      <c r="B34" s="19"/>
      <c r="C34" s="46"/>
      <c r="D34" s="18"/>
      <c r="E34" s="499"/>
      <c r="F34" s="45"/>
      <c r="G34" s="21"/>
      <c r="H34" s="22">
        <f t="shared" si="4"/>
        <v>0</v>
      </c>
      <c r="I34" s="23"/>
      <c r="J34" s="146">
        <f t="shared" si="5"/>
        <v>0</v>
      </c>
      <c r="L34" s="430"/>
      <c r="M34" s="199">
        <f t="shared" si="6"/>
        <v>0</v>
      </c>
      <c r="N34" s="430"/>
      <c r="O34" s="199">
        <f t="shared" si="7"/>
        <v>0</v>
      </c>
    </row>
    <row r="35" spans="1:16" x14ac:dyDescent="0.2">
      <c r="A35" s="153"/>
      <c r="B35" s="19"/>
      <c r="C35" s="46"/>
      <c r="D35" s="18"/>
      <c r="E35" s="499"/>
      <c r="F35" s="45"/>
      <c r="G35" s="21"/>
      <c r="H35" s="22">
        <f t="shared" si="4"/>
        <v>0</v>
      </c>
      <c r="I35" s="23"/>
      <c r="J35" s="146">
        <f t="shared" si="5"/>
        <v>0</v>
      </c>
      <c r="L35" s="430"/>
      <c r="M35" s="199">
        <f t="shared" si="6"/>
        <v>0</v>
      </c>
      <c r="N35" s="430"/>
      <c r="O35" s="199">
        <f t="shared" si="7"/>
        <v>0</v>
      </c>
    </row>
    <row r="36" spans="1:16" x14ac:dyDescent="0.2">
      <c r="A36" s="57"/>
      <c r="B36" s="19"/>
      <c r="C36" s="46"/>
      <c r="D36" s="18"/>
      <c r="E36" s="499"/>
      <c r="F36" s="45"/>
      <c r="G36" s="21"/>
      <c r="H36" s="22">
        <f t="shared" si="4"/>
        <v>0</v>
      </c>
      <c r="I36" s="23"/>
      <c r="J36" s="146">
        <f t="shared" si="5"/>
        <v>0</v>
      </c>
      <c r="L36" s="430"/>
      <c r="M36" s="199">
        <f>L36*(H36+J36)</f>
        <v>0</v>
      </c>
      <c r="N36" s="430"/>
      <c r="O36" s="199">
        <f>N36*(H36+J36)</f>
        <v>0</v>
      </c>
    </row>
    <row r="37" spans="1:16" ht="15" thickBot="1" x14ac:dyDescent="0.25">
      <c r="A37" s="57"/>
      <c r="B37" s="19"/>
      <c r="C37" s="46"/>
      <c r="D37" s="18"/>
      <c r="E37" s="499"/>
      <c r="F37" s="45"/>
      <c r="G37" s="21"/>
      <c r="H37" s="22">
        <f t="shared" si="4"/>
        <v>0</v>
      </c>
      <c r="I37" s="23"/>
      <c r="J37" s="146">
        <f t="shared" si="5"/>
        <v>0</v>
      </c>
      <c r="L37" s="430"/>
      <c r="M37" s="199">
        <f>L37*(H37+J37)</f>
        <v>0</v>
      </c>
      <c r="N37" s="431"/>
      <c r="O37" s="200">
        <f>N37*(H37+J37)</f>
        <v>0</v>
      </c>
    </row>
    <row r="38" spans="1:16" ht="30.75" thickBot="1" x14ac:dyDescent="0.3">
      <c r="A38" s="58" t="s">
        <v>78</v>
      </c>
      <c r="B38" s="59"/>
      <c r="C38" s="60"/>
      <c r="D38" s="61"/>
      <c r="E38" s="62"/>
      <c r="F38" s="63"/>
      <c r="G38" s="64"/>
      <c r="H38" s="135">
        <f>SUM(H29:H37)</f>
        <v>0</v>
      </c>
      <c r="I38" s="61"/>
      <c r="J38" s="54">
        <f>SUM(J29:J37)</f>
        <v>0</v>
      </c>
      <c r="L38" s="74" t="s">
        <v>154</v>
      </c>
      <c r="M38" s="571">
        <f>SUM(M29:M37)</f>
        <v>0</v>
      </c>
      <c r="N38" s="81" t="s">
        <v>155</v>
      </c>
      <c r="O38" s="572">
        <f>SUM(O29:O37)</f>
        <v>0</v>
      </c>
      <c r="P38" s="454"/>
    </row>
    <row r="39" spans="1:16" ht="15" thickBot="1" x14ac:dyDescent="0.25"/>
    <row r="40" spans="1:16" ht="45" x14ac:dyDescent="0.25">
      <c r="A40" s="205" t="s">
        <v>68</v>
      </c>
      <c r="B40" s="546" t="s">
        <v>129</v>
      </c>
      <c r="C40" s="206" t="s">
        <v>51</v>
      </c>
      <c r="D40" s="623" t="s">
        <v>70</v>
      </c>
      <c r="E40" s="623"/>
      <c r="F40" s="624" t="s">
        <v>71</v>
      </c>
      <c r="G40" s="624"/>
      <c r="H40" s="547" t="s">
        <v>78</v>
      </c>
      <c r="I40" s="154"/>
      <c r="J40" s="154"/>
      <c r="L40" s="627" t="s">
        <v>148</v>
      </c>
      <c r="M40" s="628"/>
      <c r="N40" s="627" t="s">
        <v>150</v>
      </c>
      <c r="O40" s="628"/>
    </row>
    <row r="41" spans="1:16" s="282" customFormat="1" ht="69.75" customHeight="1" x14ac:dyDescent="0.25">
      <c r="A41" s="436" t="s">
        <v>131</v>
      </c>
      <c r="B41" s="155"/>
      <c r="C41" s="629"/>
      <c r="D41" s="629"/>
      <c r="E41" s="629"/>
      <c r="F41" s="629"/>
      <c r="G41" s="629"/>
      <c r="H41" s="630"/>
      <c r="I41" s="164"/>
      <c r="J41" s="164"/>
      <c r="L41" s="203" t="s">
        <v>156</v>
      </c>
      <c r="M41" s="204" t="s">
        <v>78</v>
      </c>
      <c r="N41" s="203" t="s">
        <v>156</v>
      </c>
      <c r="O41" s="204" t="s">
        <v>78</v>
      </c>
    </row>
    <row r="42" spans="1:16" x14ac:dyDescent="0.2">
      <c r="A42" s="156"/>
      <c r="B42" s="19"/>
      <c r="C42" s="50">
        <v>0</v>
      </c>
      <c r="D42" s="18"/>
      <c r="E42" s="500"/>
      <c r="F42" s="45"/>
      <c r="G42" s="37"/>
      <c r="H42" s="136">
        <f>C42*E42*G42</f>
        <v>0</v>
      </c>
      <c r="L42" s="430"/>
      <c r="M42" s="199">
        <f>L42*H42</f>
        <v>0</v>
      </c>
      <c r="N42" s="430"/>
      <c r="O42" s="199">
        <f>N42*H42</f>
        <v>0</v>
      </c>
    </row>
    <row r="43" spans="1:16" x14ac:dyDescent="0.2">
      <c r="A43" s="57"/>
      <c r="B43" s="19"/>
      <c r="C43" s="37"/>
      <c r="D43" s="18"/>
      <c r="E43" s="500"/>
      <c r="F43" s="45"/>
      <c r="G43" s="37"/>
      <c r="H43" s="137">
        <f>C43*E43*G43</f>
        <v>0</v>
      </c>
      <c r="L43" s="430"/>
      <c r="M43" s="199">
        <f>L43*H43</f>
        <v>0</v>
      </c>
      <c r="N43" s="430"/>
      <c r="O43" s="199">
        <f>N43*H43</f>
        <v>0</v>
      </c>
    </row>
    <row r="44" spans="1:16" x14ac:dyDescent="0.2">
      <c r="A44" s="57"/>
      <c r="B44" s="19"/>
      <c r="C44" s="37"/>
      <c r="D44" s="18"/>
      <c r="E44" s="500"/>
      <c r="F44" s="45"/>
      <c r="G44" s="37"/>
      <c r="H44" s="137">
        <f>C44*E44*G44</f>
        <v>0</v>
      </c>
      <c r="L44" s="430"/>
      <c r="M44" s="199">
        <f>L44*H44</f>
        <v>0</v>
      </c>
      <c r="N44" s="430"/>
      <c r="O44" s="199">
        <f>N44*H44</f>
        <v>0</v>
      </c>
    </row>
    <row r="45" spans="1:16" x14ac:dyDescent="0.2">
      <c r="A45" s="57"/>
      <c r="B45" s="19"/>
      <c r="C45" s="37"/>
      <c r="D45" s="18"/>
      <c r="E45" s="500"/>
      <c r="F45" s="45"/>
      <c r="G45" s="37"/>
      <c r="H45" s="137">
        <f>C45*E45*G45</f>
        <v>0</v>
      </c>
      <c r="L45" s="430"/>
      <c r="M45" s="199">
        <f>L45*H45</f>
        <v>0</v>
      </c>
      <c r="N45" s="430"/>
      <c r="O45" s="199">
        <f>N45*H45</f>
        <v>0</v>
      </c>
    </row>
    <row r="46" spans="1:16" ht="15" thickBot="1" x14ac:dyDescent="0.25">
      <c r="A46" s="57"/>
      <c r="B46" s="19"/>
      <c r="C46" s="20"/>
      <c r="D46" s="18"/>
      <c r="E46" s="499"/>
      <c r="F46" s="45"/>
      <c r="G46" s="21"/>
      <c r="H46" s="137">
        <f>C46*E46*G46</f>
        <v>0</v>
      </c>
      <c r="L46" s="431"/>
      <c r="M46" s="199">
        <f>L46*H46</f>
        <v>0</v>
      </c>
      <c r="N46" s="431"/>
      <c r="O46" s="200">
        <f>N46*H46</f>
        <v>0</v>
      </c>
    </row>
    <row r="47" spans="1:16" ht="30.75" thickBot="1" x14ac:dyDescent="0.3">
      <c r="A47" s="157" t="s">
        <v>78</v>
      </c>
      <c r="B47" s="631"/>
      <c r="C47" s="631"/>
      <c r="D47" s="631"/>
      <c r="E47" s="631"/>
      <c r="F47" s="631"/>
      <c r="G47" s="631"/>
      <c r="H47" s="140">
        <f>SUM(H42:H46)</f>
        <v>0</v>
      </c>
      <c r="L47" s="74" t="s">
        <v>154</v>
      </c>
      <c r="M47" s="571">
        <f>SUM(M42:M46)</f>
        <v>0</v>
      </c>
      <c r="N47" s="81" t="s">
        <v>155</v>
      </c>
      <c r="O47" s="572">
        <f>SUM(O42:O46)</f>
        <v>0</v>
      </c>
    </row>
    <row r="48" spans="1:16" ht="15.75" thickBot="1" x14ac:dyDescent="0.3">
      <c r="A48" s="158"/>
      <c r="B48" s="131"/>
      <c r="C48" s="131"/>
      <c r="D48" s="131"/>
      <c r="E48" s="131"/>
      <c r="F48" s="131"/>
      <c r="G48" s="131"/>
      <c r="H48" s="132"/>
      <c r="L48" s="74"/>
      <c r="M48" s="77"/>
      <c r="N48" s="76"/>
      <c r="O48" s="78"/>
    </row>
    <row r="49" spans="1:15" ht="45.75" thickBot="1" x14ac:dyDescent="0.3">
      <c r="A49" s="205" t="s">
        <v>68</v>
      </c>
      <c r="B49" s="546" t="s">
        <v>129</v>
      </c>
      <c r="C49" s="206" t="s">
        <v>51</v>
      </c>
      <c r="D49" s="623" t="s">
        <v>70</v>
      </c>
      <c r="E49" s="623"/>
      <c r="F49" s="624" t="s">
        <v>71</v>
      </c>
      <c r="G49" s="624"/>
      <c r="H49" s="547" t="s">
        <v>78</v>
      </c>
      <c r="L49" s="627" t="s">
        <v>148</v>
      </c>
      <c r="M49" s="628"/>
      <c r="N49" s="627" t="s">
        <v>150</v>
      </c>
      <c r="O49" s="628"/>
    </row>
    <row r="50" spans="1:15" ht="30.75" thickBot="1" x14ac:dyDescent="0.3">
      <c r="A50" s="439" t="s">
        <v>132</v>
      </c>
      <c r="B50" s="549"/>
      <c r="C50" s="197"/>
      <c r="D50" s="633"/>
      <c r="E50" s="633"/>
      <c r="F50" s="634"/>
      <c r="G50" s="634"/>
      <c r="H50" s="198"/>
      <c r="L50" s="203" t="s">
        <v>156</v>
      </c>
      <c r="M50" s="204" t="s">
        <v>78</v>
      </c>
      <c r="N50" s="203" t="s">
        <v>156</v>
      </c>
      <c r="O50" s="204" t="s">
        <v>78</v>
      </c>
    </row>
    <row r="51" spans="1:15" x14ac:dyDescent="0.2">
      <c r="A51" s="159"/>
      <c r="B51" s="19"/>
      <c r="C51" s="41"/>
      <c r="D51" s="440"/>
      <c r="E51" s="501"/>
      <c r="F51" s="441"/>
      <c r="G51" s="42"/>
      <c r="H51" s="139">
        <f>C51*E51*G51</f>
        <v>0</v>
      </c>
      <c r="L51" s="430"/>
      <c r="M51" s="199">
        <f>L51*H51</f>
        <v>0</v>
      </c>
      <c r="N51" s="430"/>
      <c r="O51" s="199">
        <f>N51*H51</f>
        <v>0</v>
      </c>
    </row>
    <row r="52" spans="1:15" x14ac:dyDescent="0.2">
      <c r="A52" s="57"/>
      <c r="B52" s="19" t="s">
        <v>67</v>
      </c>
      <c r="C52" s="20"/>
      <c r="D52" s="18"/>
      <c r="E52" s="499"/>
      <c r="F52" s="45"/>
      <c r="G52" s="21"/>
      <c r="H52" s="137">
        <f>C52*E52*G52</f>
        <v>0</v>
      </c>
      <c r="L52" s="430"/>
      <c r="M52" s="199">
        <f>L52*H52</f>
        <v>0</v>
      </c>
      <c r="N52" s="430"/>
      <c r="O52" s="199">
        <f>N52*H52</f>
        <v>0</v>
      </c>
    </row>
    <row r="53" spans="1:15" x14ac:dyDescent="0.2">
      <c r="A53" s="57"/>
      <c r="B53" s="19" t="s">
        <v>67</v>
      </c>
      <c r="C53" s="20"/>
      <c r="D53" s="18"/>
      <c r="E53" s="499"/>
      <c r="F53" s="45"/>
      <c r="G53" s="21"/>
      <c r="H53" s="137">
        <f>C53*E53*G53</f>
        <v>0</v>
      </c>
      <c r="L53" s="430"/>
      <c r="M53" s="199">
        <f>L53*H53</f>
        <v>0</v>
      </c>
      <c r="N53" s="430"/>
      <c r="O53" s="199">
        <f>N53*H53</f>
        <v>0</v>
      </c>
    </row>
    <row r="54" spans="1:15" x14ac:dyDescent="0.2">
      <c r="A54" s="57"/>
      <c r="B54" s="19" t="s">
        <v>67</v>
      </c>
      <c r="C54" s="20"/>
      <c r="D54" s="18"/>
      <c r="E54" s="499"/>
      <c r="F54" s="45"/>
      <c r="G54" s="21"/>
      <c r="H54" s="137">
        <f>C54*E54*G54</f>
        <v>0</v>
      </c>
      <c r="L54" s="430"/>
      <c r="M54" s="199">
        <f>L54*H54</f>
        <v>0</v>
      </c>
      <c r="N54" s="430"/>
      <c r="O54" s="199">
        <f>N54*H54</f>
        <v>0</v>
      </c>
    </row>
    <row r="55" spans="1:15" ht="15" thickBot="1" x14ac:dyDescent="0.25">
      <c r="A55" s="448"/>
      <c r="B55" s="19" t="s">
        <v>67</v>
      </c>
      <c r="C55" s="20"/>
      <c r="D55" s="18"/>
      <c r="E55" s="499"/>
      <c r="F55" s="45"/>
      <c r="G55" s="21"/>
      <c r="H55" s="137">
        <f>C55*E55*G55</f>
        <v>0</v>
      </c>
      <c r="L55" s="431"/>
      <c r="M55" s="199">
        <f>L55*H55</f>
        <v>0</v>
      </c>
      <c r="N55" s="431"/>
      <c r="O55" s="200">
        <f>N55*H55</f>
        <v>0</v>
      </c>
    </row>
    <row r="56" spans="1:15" ht="30.75" thickBot="1" x14ac:dyDescent="0.3">
      <c r="A56" s="160" t="s">
        <v>78</v>
      </c>
      <c r="B56" s="632"/>
      <c r="C56" s="632"/>
      <c r="D56" s="632"/>
      <c r="E56" s="632"/>
      <c r="F56" s="632"/>
      <c r="G56" s="632"/>
      <c r="H56" s="146">
        <f>SUM(H51:H55)</f>
        <v>0</v>
      </c>
      <c r="L56" s="74" t="s">
        <v>154</v>
      </c>
      <c r="M56" s="571">
        <f>SUM(M51:M55)</f>
        <v>0</v>
      </c>
      <c r="N56" s="81" t="s">
        <v>155</v>
      </c>
      <c r="O56" s="572">
        <f>SUM(O51:O55)</f>
        <v>0</v>
      </c>
    </row>
    <row r="57" spans="1:15" ht="15" thickTop="1" x14ac:dyDescent="0.2">
      <c r="A57" s="148"/>
      <c r="B57" s="28"/>
      <c r="C57" s="28"/>
      <c r="D57" s="28"/>
      <c r="E57" s="28"/>
      <c r="F57" s="28"/>
      <c r="G57" s="28"/>
      <c r="H57" s="161"/>
    </row>
    <row r="58" spans="1:15" ht="15" x14ac:dyDescent="0.25">
      <c r="A58" s="148"/>
      <c r="B58" s="28"/>
      <c r="C58" s="28"/>
      <c r="D58" s="28"/>
      <c r="E58" s="28"/>
      <c r="F58" s="28"/>
      <c r="G58" s="288" t="s">
        <v>359</v>
      </c>
      <c r="H58" s="570">
        <f>H25+J25+H38+J38+H47+H56</f>
        <v>0</v>
      </c>
    </row>
    <row r="59" spans="1:15" ht="15.75" thickBot="1" x14ac:dyDescent="0.3">
      <c r="A59" s="148"/>
      <c r="B59" s="28"/>
      <c r="C59" s="28"/>
      <c r="D59" s="28"/>
      <c r="E59" s="28"/>
      <c r="F59" s="28"/>
      <c r="G59" s="288"/>
      <c r="H59" s="71"/>
    </row>
    <row r="60" spans="1:15" ht="15.75" thickBot="1" x14ac:dyDescent="0.3">
      <c r="A60" s="148"/>
      <c r="B60" s="28"/>
      <c r="C60" s="28"/>
      <c r="D60" s="28"/>
      <c r="E60" s="28"/>
      <c r="F60" s="28"/>
      <c r="G60" s="288"/>
      <c r="H60" s="71"/>
      <c r="L60" s="627" t="s">
        <v>148</v>
      </c>
      <c r="M60" s="628"/>
      <c r="N60" s="627" t="s">
        <v>150</v>
      </c>
      <c r="O60" s="628"/>
    </row>
    <row r="61" spans="1:15" ht="30.75" thickBot="1" x14ac:dyDescent="0.3">
      <c r="A61" s="442" t="s">
        <v>170</v>
      </c>
      <c r="B61" s="443" t="s">
        <v>78</v>
      </c>
      <c r="C61" s="28"/>
      <c r="D61" s="28"/>
      <c r="E61" s="28"/>
      <c r="F61" s="28"/>
      <c r="G61" s="288"/>
      <c r="H61" s="71"/>
      <c r="L61" s="203" t="s">
        <v>156</v>
      </c>
      <c r="M61" s="204" t="s">
        <v>78</v>
      </c>
      <c r="N61" s="203" t="s">
        <v>156</v>
      </c>
      <c r="O61" s="204" t="s">
        <v>78</v>
      </c>
    </row>
    <row r="62" spans="1:15" ht="15" x14ac:dyDescent="0.25">
      <c r="A62" s="127" t="s">
        <v>172</v>
      </c>
      <c r="B62" s="449"/>
      <c r="C62" s="444"/>
      <c r="D62" s="28"/>
      <c r="E62" s="28"/>
      <c r="F62" s="28"/>
      <c r="G62" s="288"/>
      <c r="H62" s="71"/>
      <c r="L62" s="430"/>
      <c r="M62" s="201">
        <f t="shared" ref="M62:M72" si="8">L62*B62</f>
        <v>0</v>
      </c>
      <c r="N62" s="430"/>
      <c r="O62" s="201">
        <f t="shared" ref="O62:O72" si="9">N62*B62</f>
        <v>0</v>
      </c>
    </row>
    <row r="63" spans="1:15" ht="15" x14ac:dyDescent="0.25">
      <c r="A63" s="128" t="s">
        <v>161</v>
      </c>
      <c r="B63" s="449"/>
      <c r="C63" s="444"/>
      <c r="D63" s="28"/>
      <c r="E63" s="28"/>
      <c r="F63" s="28"/>
      <c r="G63" s="288"/>
      <c r="H63" s="71"/>
      <c r="L63" s="430"/>
      <c r="M63" s="201">
        <f t="shared" si="8"/>
        <v>0</v>
      </c>
      <c r="N63" s="430"/>
      <c r="O63" s="201">
        <f t="shared" si="9"/>
        <v>0</v>
      </c>
    </row>
    <row r="64" spans="1:15" ht="15" x14ac:dyDescent="0.25">
      <c r="A64" s="128" t="s">
        <v>162</v>
      </c>
      <c r="B64" s="449"/>
      <c r="C64" s="444"/>
      <c r="D64" s="28"/>
      <c r="E64" s="28"/>
      <c r="F64" s="28"/>
      <c r="G64" s="288"/>
      <c r="H64" s="71"/>
      <c r="L64" s="430"/>
      <c r="M64" s="201">
        <f t="shared" si="8"/>
        <v>0</v>
      </c>
      <c r="N64" s="430"/>
      <c r="O64" s="201">
        <f t="shared" si="9"/>
        <v>0</v>
      </c>
    </row>
    <row r="65" spans="1:15" ht="15" x14ac:dyDescent="0.25">
      <c r="A65" s="128" t="s">
        <v>163</v>
      </c>
      <c r="B65" s="449"/>
      <c r="C65" s="444"/>
      <c r="D65" s="28"/>
      <c r="E65" s="28"/>
      <c r="F65" s="28"/>
      <c r="G65" s="288"/>
      <c r="H65" s="71"/>
      <c r="L65" s="430"/>
      <c r="M65" s="201">
        <f t="shared" si="8"/>
        <v>0</v>
      </c>
      <c r="N65" s="430"/>
      <c r="O65" s="201">
        <f t="shared" si="9"/>
        <v>0</v>
      </c>
    </row>
    <row r="66" spans="1:15" ht="15" x14ac:dyDescent="0.25">
      <c r="A66" s="128" t="s">
        <v>164</v>
      </c>
      <c r="B66" s="449"/>
      <c r="C66" s="444"/>
      <c r="D66" s="28"/>
      <c r="E66" s="28"/>
      <c r="F66" s="28"/>
      <c r="G66" s="288"/>
      <c r="H66" s="71"/>
      <c r="L66" s="430"/>
      <c r="M66" s="201">
        <f t="shared" si="8"/>
        <v>0</v>
      </c>
      <c r="N66" s="430"/>
      <c r="O66" s="201">
        <f t="shared" si="9"/>
        <v>0</v>
      </c>
    </row>
    <row r="67" spans="1:15" ht="15" x14ac:dyDescent="0.25">
      <c r="A67" s="128" t="s">
        <v>165</v>
      </c>
      <c r="B67" s="449"/>
      <c r="C67" s="444"/>
      <c r="D67" s="28"/>
      <c r="E67" s="28"/>
      <c r="F67" s="28"/>
      <c r="G67" s="288"/>
      <c r="H67" s="71"/>
      <c r="L67" s="430"/>
      <c r="M67" s="201">
        <f t="shared" si="8"/>
        <v>0</v>
      </c>
      <c r="N67" s="430"/>
      <c r="O67" s="201">
        <f t="shared" si="9"/>
        <v>0</v>
      </c>
    </row>
    <row r="68" spans="1:15" ht="15" x14ac:dyDescent="0.25">
      <c r="A68" s="128" t="s">
        <v>166</v>
      </c>
      <c r="B68" s="449"/>
      <c r="C68" s="444"/>
      <c r="D68" s="28"/>
      <c r="E68" s="28"/>
      <c r="F68" s="28"/>
      <c r="G68" s="288"/>
      <c r="H68" s="71"/>
      <c r="L68" s="430"/>
      <c r="M68" s="201">
        <f t="shared" si="8"/>
        <v>0</v>
      </c>
      <c r="N68" s="430"/>
      <c r="O68" s="201">
        <f t="shared" si="9"/>
        <v>0</v>
      </c>
    </row>
    <row r="69" spans="1:15" ht="15" x14ac:dyDescent="0.25">
      <c r="A69" s="164" t="s">
        <v>167</v>
      </c>
      <c r="B69" s="449"/>
      <c r="C69" s="444"/>
      <c r="D69" s="28"/>
      <c r="E69" s="28"/>
      <c r="F69" s="28"/>
      <c r="G69" s="288"/>
      <c r="H69" s="71"/>
      <c r="L69" s="430"/>
      <c r="M69" s="201">
        <f t="shared" si="8"/>
        <v>0</v>
      </c>
      <c r="N69" s="430"/>
      <c r="O69" s="201">
        <f t="shared" si="9"/>
        <v>0</v>
      </c>
    </row>
    <row r="70" spans="1:15" ht="15" x14ac:dyDescent="0.25">
      <c r="A70" s="445" t="s">
        <v>168</v>
      </c>
      <c r="B70" s="449"/>
      <c r="C70" s="444"/>
      <c r="D70" s="28"/>
      <c r="E70" s="28"/>
      <c r="F70" s="28"/>
      <c r="G70" s="288"/>
      <c r="H70" s="71"/>
      <c r="L70" s="430"/>
      <c r="M70" s="201">
        <f t="shared" si="8"/>
        <v>0</v>
      </c>
      <c r="N70" s="430"/>
      <c r="O70" s="201">
        <f t="shared" si="9"/>
        <v>0</v>
      </c>
    </row>
    <row r="71" spans="1:15" ht="15" x14ac:dyDescent="0.25">
      <c r="A71" s="445" t="s">
        <v>169</v>
      </c>
      <c r="B71" s="449"/>
      <c r="C71" s="444"/>
      <c r="D71" s="28"/>
      <c r="E71" s="28"/>
      <c r="F71" s="28"/>
      <c r="G71" s="288"/>
      <c r="H71" s="71"/>
      <c r="L71" s="430"/>
      <c r="M71" s="201">
        <f t="shared" si="8"/>
        <v>0</v>
      </c>
      <c r="N71" s="430"/>
      <c r="O71" s="201">
        <f t="shared" si="9"/>
        <v>0</v>
      </c>
    </row>
    <row r="72" spans="1:15" ht="15" x14ac:dyDescent="0.25">
      <c r="A72" s="124" t="s">
        <v>591</v>
      </c>
      <c r="B72" s="449"/>
      <c r="C72" s="444"/>
      <c r="D72" s="28"/>
      <c r="E72" s="28"/>
      <c r="F72" s="28"/>
      <c r="G72" s="446"/>
      <c r="H72" s="71"/>
      <c r="L72" s="430"/>
      <c r="M72" s="201">
        <f t="shared" si="8"/>
        <v>0</v>
      </c>
      <c r="N72" s="430"/>
      <c r="O72" s="201">
        <f t="shared" si="9"/>
        <v>0</v>
      </c>
    </row>
    <row r="73" spans="1:15" ht="15" x14ac:dyDescent="0.25">
      <c r="A73" s="124" t="s">
        <v>592</v>
      </c>
      <c r="B73" s="449"/>
      <c r="C73" s="444"/>
      <c r="D73" s="28"/>
      <c r="E73" s="28"/>
      <c r="F73" s="28"/>
      <c r="G73" s="446"/>
      <c r="H73" s="71"/>
      <c r="L73" s="430"/>
      <c r="M73" s="201">
        <f>L73*B73</f>
        <v>0</v>
      </c>
      <c r="N73" s="430"/>
      <c r="O73" s="201">
        <f>N73*B73</f>
        <v>0</v>
      </c>
    </row>
    <row r="74" spans="1:15" ht="15.75" thickBot="1" x14ac:dyDescent="0.3">
      <c r="A74" s="124" t="s">
        <v>158</v>
      </c>
      <c r="B74" s="449"/>
      <c r="C74" s="444"/>
      <c r="D74" s="28"/>
      <c r="E74" s="28"/>
      <c r="F74" s="28"/>
      <c r="G74" s="446"/>
      <c r="H74" s="71"/>
      <c r="L74" s="430"/>
      <c r="M74" s="202">
        <f>L74*B74</f>
        <v>0</v>
      </c>
      <c r="N74" s="430"/>
      <c r="O74" s="202">
        <f>N74*B74</f>
        <v>0</v>
      </c>
    </row>
    <row r="75" spans="1:15" ht="30.75" thickBot="1" x14ac:dyDescent="0.3">
      <c r="A75" s="82" t="s">
        <v>171</v>
      </c>
      <c r="B75" s="574">
        <f>SUM(B62:B74)</f>
        <v>0</v>
      </c>
      <c r="C75" s="28"/>
      <c r="D75" s="28"/>
      <c r="E75" s="28"/>
      <c r="F75" s="28"/>
      <c r="G75" s="446"/>
      <c r="H75" s="71"/>
      <c r="L75" s="74" t="s">
        <v>154</v>
      </c>
      <c r="M75" s="573">
        <f>SUM(M62:M74)</f>
        <v>0</v>
      </c>
      <c r="N75" s="81" t="s">
        <v>155</v>
      </c>
      <c r="O75" s="573">
        <f>SUM(O62:O74)</f>
        <v>0</v>
      </c>
    </row>
    <row r="76" spans="1:15" ht="15.75" thickTop="1" thickBot="1" x14ac:dyDescent="0.25"/>
    <row r="77" spans="1:15" ht="30.75" thickBot="1" x14ac:dyDescent="0.25">
      <c r="A77" s="278" t="s">
        <v>584</v>
      </c>
      <c r="B77" s="279"/>
      <c r="C77" s="279"/>
      <c r="D77" s="279"/>
      <c r="E77" s="280"/>
      <c r="F77" s="279"/>
      <c r="G77" s="280"/>
      <c r="H77" s="281"/>
      <c r="I77" s="282"/>
      <c r="J77" s="282"/>
      <c r="L77" s="614" t="s">
        <v>148</v>
      </c>
      <c r="M77" s="615"/>
      <c r="N77" s="614" t="s">
        <v>150</v>
      </c>
      <c r="O77" s="615"/>
    </row>
    <row r="78" spans="1:15" ht="30.75" thickBot="1" x14ac:dyDescent="0.3">
      <c r="A78" s="215" t="s">
        <v>68</v>
      </c>
      <c r="B78" s="207" t="s">
        <v>696</v>
      </c>
      <c r="C78" s="237" t="s">
        <v>577</v>
      </c>
      <c r="D78" s="608" t="s">
        <v>578</v>
      </c>
      <c r="E78" s="609"/>
      <c r="F78" s="610" t="s">
        <v>71</v>
      </c>
      <c r="G78" s="609"/>
      <c r="H78" s="217" t="s">
        <v>78</v>
      </c>
      <c r="K78" s="282"/>
      <c r="L78" s="203" t="s">
        <v>156</v>
      </c>
      <c r="M78" s="204" t="s">
        <v>78</v>
      </c>
      <c r="N78" s="203" t="s">
        <v>156</v>
      </c>
      <c r="O78" s="204" t="s">
        <v>78</v>
      </c>
    </row>
    <row r="79" spans="1:15" ht="15" x14ac:dyDescent="0.25">
      <c r="A79" s="57"/>
      <c r="B79" s="236" t="s">
        <v>697</v>
      </c>
      <c r="C79" s="20">
        <v>0</v>
      </c>
      <c r="D79" s="284"/>
      <c r="E79" s="21"/>
      <c r="F79" s="285"/>
      <c r="G79" s="21"/>
      <c r="H79" s="286">
        <f>C79*E79*G79</f>
        <v>0</v>
      </c>
      <c r="L79" s="430"/>
      <c r="M79" s="195">
        <f>L79*H79</f>
        <v>0</v>
      </c>
      <c r="N79" s="430"/>
      <c r="O79" s="195">
        <f>N79*H79</f>
        <v>0</v>
      </c>
    </row>
    <row r="80" spans="1:15" ht="15" x14ac:dyDescent="0.25">
      <c r="A80" s="57"/>
      <c r="B80" s="236" t="s">
        <v>697</v>
      </c>
      <c r="C80" s="20"/>
      <c r="D80" s="284"/>
      <c r="E80" s="21"/>
      <c r="F80" s="285"/>
      <c r="G80" s="21"/>
      <c r="H80" s="286">
        <f>C80*E80*G80</f>
        <v>0</v>
      </c>
      <c r="L80" s="430"/>
      <c r="M80" s="195">
        <f>L80*H80</f>
        <v>0</v>
      </c>
      <c r="N80" s="430"/>
      <c r="O80" s="195">
        <f>N80*H80</f>
        <v>0</v>
      </c>
    </row>
    <row r="81" spans="1:15" ht="15" x14ac:dyDescent="0.25">
      <c r="A81" s="57"/>
      <c r="B81" s="236" t="s">
        <v>697</v>
      </c>
      <c r="C81" s="20"/>
      <c r="D81" s="284"/>
      <c r="E81" s="21"/>
      <c r="F81" s="285"/>
      <c r="G81" s="21"/>
      <c r="H81" s="286">
        <f>C81*E81*G81</f>
        <v>0</v>
      </c>
      <c r="L81" s="430"/>
      <c r="M81" s="195">
        <f>L81*H81</f>
        <v>0</v>
      </c>
      <c r="N81" s="430"/>
      <c r="O81" s="195">
        <f>N81*H81</f>
        <v>0</v>
      </c>
    </row>
    <row r="82" spans="1:15" ht="15" x14ac:dyDescent="0.25">
      <c r="A82" s="57"/>
      <c r="B82" s="236" t="s">
        <v>697</v>
      </c>
      <c r="C82" s="20"/>
      <c r="D82" s="284"/>
      <c r="E82" s="21"/>
      <c r="F82" s="285"/>
      <c r="G82" s="21"/>
      <c r="H82" s="286">
        <f>C82*E82*G82</f>
        <v>0</v>
      </c>
      <c r="L82" s="430"/>
      <c r="M82" s="195">
        <f>L82*H82</f>
        <v>0</v>
      </c>
      <c r="N82" s="430"/>
      <c r="O82" s="195">
        <f>N82*H82</f>
        <v>0</v>
      </c>
    </row>
    <row r="83" spans="1:15" ht="15.75" thickBot="1" x14ac:dyDescent="0.3">
      <c r="A83" s="57"/>
      <c r="B83" s="236" t="s">
        <v>697</v>
      </c>
      <c r="C83" s="20"/>
      <c r="D83" s="284"/>
      <c r="E83" s="21"/>
      <c r="F83" s="285"/>
      <c r="G83" s="21"/>
      <c r="H83" s="286">
        <f>C83*E83*G83</f>
        <v>0</v>
      </c>
      <c r="L83" s="431"/>
      <c r="M83" s="195">
        <f>L83*H83</f>
        <v>0</v>
      </c>
      <c r="N83" s="431"/>
      <c r="O83" s="196">
        <f>N83*H83</f>
        <v>0</v>
      </c>
    </row>
    <row r="84" spans="1:15" ht="30.75" thickBot="1" x14ac:dyDescent="0.3">
      <c r="A84" s="157" t="s">
        <v>78</v>
      </c>
      <c r="B84" s="611"/>
      <c r="C84" s="612"/>
      <c r="D84" s="612"/>
      <c r="E84" s="612"/>
      <c r="F84" s="612"/>
      <c r="G84" s="613"/>
      <c r="H84" s="287">
        <f>SUM(H79:H83)</f>
        <v>0</v>
      </c>
      <c r="L84" s="74" t="s">
        <v>154</v>
      </c>
      <c r="M84" s="569">
        <f>SUM(M79:M83)</f>
        <v>0</v>
      </c>
      <c r="N84" s="81" t="s">
        <v>155</v>
      </c>
      <c r="O84" s="569">
        <f>SUM(O79:O83)</f>
        <v>0</v>
      </c>
    </row>
    <row r="86" spans="1:15" ht="15" x14ac:dyDescent="0.25">
      <c r="G86" s="288" t="s">
        <v>585</v>
      </c>
      <c r="H86" s="570">
        <f>H84</f>
        <v>0</v>
      </c>
    </row>
  </sheetData>
  <sheetProtection selectLockedCells="1"/>
  <mergeCells count="36">
    <mergeCell ref="B11:D11"/>
    <mergeCell ref="B6:D6"/>
    <mergeCell ref="B7:D7"/>
    <mergeCell ref="B8:D8"/>
    <mergeCell ref="B9:D9"/>
    <mergeCell ref="B10:D10"/>
    <mergeCell ref="N15:O15"/>
    <mergeCell ref="D27:E27"/>
    <mergeCell ref="F27:G27"/>
    <mergeCell ref="H27:J27"/>
    <mergeCell ref="L27:M27"/>
    <mergeCell ref="N27:O27"/>
    <mergeCell ref="D15:E15"/>
    <mergeCell ref="F15:G15"/>
    <mergeCell ref="H15:J15"/>
    <mergeCell ref="L15:M15"/>
    <mergeCell ref="D40:E40"/>
    <mergeCell ref="F40:G40"/>
    <mergeCell ref="L40:M40"/>
    <mergeCell ref="N40:O40"/>
    <mergeCell ref="C41:H41"/>
    <mergeCell ref="D49:E49"/>
    <mergeCell ref="F49:G49"/>
    <mergeCell ref="L49:M49"/>
    <mergeCell ref="N49:O49"/>
    <mergeCell ref="B47:G47"/>
    <mergeCell ref="D50:E50"/>
    <mergeCell ref="F50:G50"/>
    <mergeCell ref="B84:G84"/>
    <mergeCell ref="B56:G56"/>
    <mergeCell ref="L60:M60"/>
    <mergeCell ref="N60:O60"/>
    <mergeCell ref="L77:M77"/>
    <mergeCell ref="N77:O77"/>
    <mergeCell ref="D78:E78"/>
    <mergeCell ref="F78:G78"/>
  </mergeCells>
  <pageMargins left="0.25" right="0" top="0.5" bottom="0.5" header="0.3" footer="0.3"/>
  <pageSetup paperSize="5" scale="73" fitToHeight="0" orientation="landscape" horizontalDpi="90" verticalDpi="90" r:id="rId1"/>
  <headerFooter>
    <oddHeader>&amp;LState of NH, DHHS, DLTSS, BDS&amp;C&amp;A</oddHeader>
    <oddFooter xml:space="preserve">&amp;C&amp;P of &amp;N&amp;RPrinted on &amp;D   </oddFooter>
  </headerFooter>
  <rowBreaks count="1" manualBreakCount="1">
    <brk id="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'Drop-downs'!$B$7:$B$12</xm:f>
          </x14:formula1>
          <xm:sqref>B29:B37 B51:B55 B42:B46 B17:B24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6"/>
  <sheetViews>
    <sheetView zoomScale="90" zoomScaleNormal="90" zoomScaleSheetLayoutView="70" workbookViewId="0">
      <selection activeCell="H72" sqref="H72"/>
    </sheetView>
  </sheetViews>
  <sheetFormatPr defaultColWidth="24" defaultRowHeight="14.25" x14ac:dyDescent="0.2"/>
  <cols>
    <col min="1" max="1" width="45.42578125" style="164" customWidth="1"/>
    <col min="2" max="2" width="17" style="246" customWidth="1"/>
    <col min="3" max="3" width="22.42578125" style="164" customWidth="1"/>
    <col min="4" max="4" width="15" style="164" customWidth="1"/>
    <col min="5" max="5" width="14.42578125" style="242" customWidth="1"/>
    <col min="6" max="6" width="10" style="243" customWidth="1"/>
    <col min="7" max="7" width="11.28515625" style="244" customWidth="1"/>
    <col min="8" max="8" width="20.140625" style="164" customWidth="1"/>
    <col min="9" max="9" width="8.28515625" style="164" customWidth="1"/>
    <col min="10" max="10" width="15.7109375" style="164" customWidth="1"/>
    <col min="11" max="11" width="2.7109375" style="164" customWidth="1"/>
    <col min="12" max="12" width="12.140625" style="164" customWidth="1"/>
    <col min="13" max="13" width="17.5703125" style="164" customWidth="1"/>
    <col min="14" max="14" width="11.42578125" style="164" customWidth="1"/>
    <col min="15" max="16384" width="24" style="164"/>
  </cols>
  <sheetData>
    <row r="1" spans="1:15" ht="15" x14ac:dyDescent="0.25">
      <c r="A1" s="335">
        <f>'Total Budget'!B1</f>
        <v>0</v>
      </c>
    </row>
    <row r="2" spans="1:15" ht="15" x14ac:dyDescent="0.25">
      <c r="A2" s="220" t="str">
        <f>'Total Budget'!A2</f>
        <v>V3.1 07/20/2022</v>
      </c>
    </row>
    <row r="3" spans="1:15" ht="15" x14ac:dyDescent="0.25">
      <c r="A3" s="220"/>
    </row>
    <row r="4" spans="1:15" ht="15" x14ac:dyDescent="0.25">
      <c r="A4" s="220" t="s">
        <v>361</v>
      </c>
    </row>
    <row r="5" spans="1:15" ht="15" x14ac:dyDescent="0.25">
      <c r="A5" s="220"/>
      <c r="F5" s="575"/>
    </row>
    <row r="6" spans="1:15" ht="15" x14ac:dyDescent="0.25">
      <c r="A6" s="212" t="s">
        <v>139</v>
      </c>
      <c r="B6" s="620">
        <f>'Total Budget'!B4:D4</f>
        <v>0</v>
      </c>
      <c r="C6" s="620"/>
      <c r="D6" s="620"/>
    </row>
    <row r="7" spans="1:15" ht="15" x14ac:dyDescent="0.25">
      <c r="A7" s="212" t="s">
        <v>66</v>
      </c>
      <c r="B7" s="620">
        <f>'Total Budget'!B5:D5</f>
        <v>0</v>
      </c>
      <c r="C7" s="620"/>
      <c r="D7" s="620"/>
    </row>
    <row r="8" spans="1:15" ht="15" x14ac:dyDescent="0.25">
      <c r="A8" s="213" t="s">
        <v>99</v>
      </c>
      <c r="B8" s="606">
        <f>'Total Budget'!B6:D6</f>
        <v>0</v>
      </c>
      <c r="C8" s="606"/>
      <c r="D8" s="606"/>
    </row>
    <row r="9" spans="1:15" ht="15" x14ac:dyDescent="0.25">
      <c r="A9" s="213" t="s">
        <v>100</v>
      </c>
      <c r="B9" s="621">
        <f>'Total Budget'!B7:D7</f>
        <v>0</v>
      </c>
      <c r="C9" s="621"/>
      <c r="D9" s="621"/>
    </row>
    <row r="10" spans="1:15" ht="15" x14ac:dyDescent="0.25">
      <c r="A10" s="214" t="s">
        <v>101</v>
      </c>
      <c r="B10" s="622">
        <f>'Total Budget'!B8:D8</f>
        <v>0</v>
      </c>
      <c r="C10" s="622"/>
      <c r="D10" s="622"/>
    </row>
    <row r="11" spans="1:15" ht="15" x14ac:dyDescent="0.25">
      <c r="A11" s="214" t="s">
        <v>160</v>
      </c>
      <c r="B11" s="616">
        <f>'Total Budget'!B10:D10</f>
        <v>0</v>
      </c>
      <c r="C11" s="616"/>
      <c r="D11" s="616"/>
    </row>
    <row r="12" spans="1:15" ht="15" x14ac:dyDescent="0.25">
      <c r="A12" s="220" t="s">
        <v>115</v>
      </c>
    </row>
    <row r="13" spans="1:15" s="171" customFormat="1" ht="30.75" thickBot="1" x14ac:dyDescent="0.3">
      <c r="A13" s="432" t="s">
        <v>127</v>
      </c>
      <c r="B13" s="149"/>
      <c r="C13" s="247"/>
      <c r="D13" s="433"/>
      <c r="E13" s="433"/>
      <c r="F13" s="433"/>
      <c r="G13" s="433"/>
      <c r="H13" s="433"/>
      <c r="I13" s="434"/>
      <c r="J13" s="250"/>
    </row>
    <row r="14" spans="1:15" s="435" customFormat="1" ht="45" x14ac:dyDescent="0.25">
      <c r="A14" s="205" t="s">
        <v>68</v>
      </c>
      <c r="B14" s="350" t="s">
        <v>129</v>
      </c>
      <c r="C14" s="206" t="s">
        <v>51</v>
      </c>
      <c r="D14" s="623" t="s">
        <v>70</v>
      </c>
      <c r="E14" s="623"/>
      <c r="F14" s="624" t="s">
        <v>71</v>
      </c>
      <c r="G14" s="624"/>
      <c r="H14" s="625" t="s">
        <v>78</v>
      </c>
      <c r="I14" s="625"/>
      <c r="J14" s="626"/>
      <c r="L14" s="627" t="s">
        <v>148</v>
      </c>
      <c r="M14" s="628"/>
      <c r="N14" s="627" t="s">
        <v>150</v>
      </c>
      <c r="O14" s="628"/>
    </row>
    <row r="15" spans="1:15" ht="30" x14ac:dyDescent="0.25">
      <c r="A15" s="436" t="s">
        <v>73</v>
      </c>
      <c r="B15" s="45"/>
      <c r="C15" s="129" t="s">
        <v>51</v>
      </c>
      <c r="D15" s="351"/>
      <c r="E15" s="144"/>
      <c r="F15" s="45"/>
      <c r="G15" s="144"/>
      <c r="H15" s="18"/>
      <c r="I15" s="186" t="s">
        <v>74</v>
      </c>
      <c r="J15" s="145" t="s">
        <v>75</v>
      </c>
      <c r="L15" s="203" t="s">
        <v>156</v>
      </c>
      <c r="M15" s="204" t="s">
        <v>78</v>
      </c>
      <c r="N15" s="203" t="s">
        <v>156</v>
      </c>
      <c r="O15" s="204" t="s">
        <v>78</v>
      </c>
    </row>
    <row r="16" spans="1:15" x14ac:dyDescent="0.2">
      <c r="A16" s="57" t="s">
        <v>76</v>
      </c>
      <c r="B16" s="19"/>
      <c r="C16" s="20">
        <v>0</v>
      </c>
      <c r="D16" s="18"/>
      <c r="E16" s="21"/>
      <c r="F16" s="45"/>
      <c r="G16" s="21"/>
      <c r="H16" s="22">
        <f>C16*E16*G16</f>
        <v>0</v>
      </c>
      <c r="I16" s="23"/>
      <c r="J16" s="146">
        <f>I16*H16</f>
        <v>0</v>
      </c>
      <c r="L16" s="430"/>
      <c r="M16" s="199">
        <f>L16*(H16+J16)</f>
        <v>0</v>
      </c>
      <c r="N16" s="430"/>
      <c r="O16" s="199">
        <f>N16*(H16+J16)</f>
        <v>0</v>
      </c>
    </row>
    <row r="17" spans="1:15" x14ac:dyDescent="0.2">
      <c r="A17" s="57"/>
      <c r="B17" s="19"/>
      <c r="C17" s="20"/>
      <c r="D17" s="18"/>
      <c r="E17" s="21"/>
      <c r="F17" s="45"/>
      <c r="G17" s="21"/>
      <c r="H17" s="22">
        <f>C17*E17*G17</f>
        <v>0</v>
      </c>
      <c r="I17" s="23"/>
      <c r="J17" s="146">
        <f>I17*H17</f>
        <v>0</v>
      </c>
      <c r="L17" s="430"/>
      <c r="M17" s="199">
        <f>L17*(H17+J17)</f>
        <v>0</v>
      </c>
      <c r="N17" s="430"/>
      <c r="O17" s="199">
        <f>N17*(H17+J17)</f>
        <v>0</v>
      </c>
    </row>
    <row r="18" spans="1:15" x14ac:dyDescent="0.2">
      <c r="A18" s="57"/>
      <c r="B18" s="19"/>
      <c r="C18" s="20"/>
      <c r="D18" s="18"/>
      <c r="E18" s="21"/>
      <c r="F18" s="45"/>
      <c r="G18" s="21"/>
      <c r="H18" s="22">
        <f>C18*E18*G18</f>
        <v>0</v>
      </c>
      <c r="I18" s="23"/>
      <c r="J18" s="146">
        <f>I18*H18</f>
        <v>0</v>
      </c>
      <c r="L18" s="430"/>
      <c r="M18" s="199">
        <f>L18*(H18+J18)</f>
        <v>0</v>
      </c>
      <c r="N18" s="430"/>
      <c r="O18" s="199">
        <f>N18*(H18+J18)</f>
        <v>0</v>
      </c>
    </row>
    <row r="19" spans="1:15" x14ac:dyDescent="0.2">
      <c r="A19" s="147"/>
      <c r="B19" s="19"/>
      <c r="C19" s="20"/>
      <c r="D19" s="18"/>
      <c r="E19" s="21"/>
      <c r="F19" s="45"/>
      <c r="G19" s="21"/>
      <c r="H19" s="22">
        <f>C19*E19*G19</f>
        <v>0</v>
      </c>
      <c r="I19" s="23"/>
      <c r="J19" s="146">
        <f>I19*H19</f>
        <v>0</v>
      </c>
      <c r="L19" s="430"/>
      <c r="M19" s="199">
        <f>L19*(H19+J19)</f>
        <v>0</v>
      </c>
      <c r="N19" s="430"/>
      <c r="O19" s="199">
        <f>N19*(H19+J19)</f>
        <v>0</v>
      </c>
    </row>
    <row r="20" spans="1:15" x14ac:dyDescent="0.2">
      <c r="A20" s="147"/>
      <c r="B20" s="19"/>
      <c r="C20" s="20"/>
      <c r="D20" s="18"/>
      <c r="E20" s="21"/>
      <c r="F20" s="45"/>
      <c r="G20" s="21"/>
      <c r="H20" s="22">
        <f t="shared" ref="H20:H22" si="0">C20*E20*G20</f>
        <v>0</v>
      </c>
      <c r="I20" s="23"/>
      <c r="J20" s="146">
        <f t="shared" ref="J20:J22" si="1">I20*H20</f>
        <v>0</v>
      </c>
      <c r="L20" s="447"/>
      <c r="M20" s="199">
        <f t="shared" ref="M20:M22" si="2">L20*(H20+J20)</f>
        <v>0</v>
      </c>
      <c r="N20" s="447"/>
      <c r="O20" s="199">
        <f t="shared" ref="O20:O22" si="3">N20*(H20+J20)</f>
        <v>0</v>
      </c>
    </row>
    <row r="21" spans="1:15" x14ac:dyDescent="0.2">
      <c r="A21" s="147"/>
      <c r="B21" s="19"/>
      <c r="C21" s="20"/>
      <c r="D21" s="18"/>
      <c r="E21" s="21"/>
      <c r="F21" s="45"/>
      <c r="G21" s="21"/>
      <c r="H21" s="22">
        <f t="shared" si="0"/>
        <v>0</v>
      </c>
      <c r="I21" s="23"/>
      <c r="J21" s="146">
        <f t="shared" si="1"/>
        <v>0</v>
      </c>
      <c r="L21" s="447"/>
      <c r="M21" s="199">
        <f t="shared" si="2"/>
        <v>0</v>
      </c>
      <c r="N21" s="447"/>
      <c r="O21" s="199">
        <f t="shared" si="3"/>
        <v>0</v>
      </c>
    </row>
    <row r="22" spans="1:15" x14ac:dyDescent="0.2">
      <c r="A22" s="147"/>
      <c r="B22" s="19"/>
      <c r="C22" s="20"/>
      <c r="D22" s="18"/>
      <c r="E22" s="21"/>
      <c r="F22" s="45"/>
      <c r="G22" s="21"/>
      <c r="H22" s="22">
        <f t="shared" si="0"/>
        <v>0</v>
      </c>
      <c r="I22" s="23"/>
      <c r="J22" s="146">
        <f t="shared" si="1"/>
        <v>0</v>
      </c>
      <c r="L22" s="447"/>
      <c r="M22" s="199">
        <f t="shared" si="2"/>
        <v>0</v>
      </c>
      <c r="N22" s="447"/>
      <c r="O22" s="199">
        <f t="shared" si="3"/>
        <v>0</v>
      </c>
    </row>
    <row r="23" spans="1:15" ht="15" thickBot="1" x14ac:dyDescent="0.25">
      <c r="A23" s="147"/>
      <c r="B23" s="19"/>
      <c r="C23" s="20"/>
      <c r="D23" s="18"/>
      <c r="E23" s="21"/>
      <c r="F23" s="45"/>
      <c r="G23" s="21"/>
      <c r="H23" s="22">
        <f>C23*E23*G23</f>
        <v>0</v>
      </c>
      <c r="I23" s="23"/>
      <c r="J23" s="146">
        <f>I23*H23</f>
        <v>0</v>
      </c>
      <c r="L23" s="431"/>
      <c r="M23" s="199">
        <f>L23*(H23+J23)</f>
        <v>0</v>
      </c>
      <c r="N23" s="431"/>
      <c r="O23" s="199">
        <f>N23*(H23+J23)</f>
        <v>0</v>
      </c>
    </row>
    <row r="24" spans="1:15" ht="48" customHeight="1" thickBot="1" x14ac:dyDescent="0.6">
      <c r="A24" s="58" t="s">
        <v>78</v>
      </c>
      <c r="B24" s="59"/>
      <c r="C24" s="60"/>
      <c r="D24" s="61"/>
      <c r="E24" s="62"/>
      <c r="F24" s="63"/>
      <c r="G24" s="64"/>
      <c r="H24" s="65">
        <f>SUM(H16:H23)</f>
        <v>0</v>
      </c>
      <c r="I24" s="66"/>
      <c r="J24" s="54">
        <f>SUM(J16:J23)</f>
        <v>0</v>
      </c>
      <c r="L24" s="74" t="s">
        <v>154</v>
      </c>
      <c r="M24" s="571">
        <f>SUM(M16:M23)</f>
        <v>0</v>
      </c>
      <c r="N24" s="81" t="s">
        <v>155</v>
      </c>
      <c r="O24" s="572">
        <f>SUM(O16:O23)</f>
        <v>0</v>
      </c>
    </row>
    <row r="25" spans="1:15" ht="15" thickBot="1" x14ac:dyDescent="0.25">
      <c r="A25" s="148"/>
      <c r="B25" s="67"/>
      <c r="C25" s="148"/>
      <c r="D25" s="148"/>
      <c r="E25" s="68"/>
      <c r="F25" s="149"/>
      <c r="G25" s="150"/>
      <c r="H25" s="148"/>
      <c r="I25" s="148"/>
      <c r="J25" s="148"/>
    </row>
    <row r="26" spans="1:15" s="282" customFormat="1" ht="45" x14ac:dyDescent="0.25">
      <c r="A26" s="205" t="s">
        <v>68</v>
      </c>
      <c r="B26" s="350" t="s">
        <v>129</v>
      </c>
      <c r="C26" s="206" t="s">
        <v>51</v>
      </c>
      <c r="D26" s="623" t="s">
        <v>70</v>
      </c>
      <c r="E26" s="623"/>
      <c r="F26" s="624" t="s">
        <v>71</v>
      </c>
      <c r="G26" s="624"/>
      <c r="H26" s="625" t="s">
        <v>78</v>
      </c>
      <c r="I26" s="625"/>
      <c r="J26" s="626"/>
      <c r="L26" s="627" t="s">
        <v>148</v>
      </c>
      <c r="M26" s="628"/>
      <c r="N26" s="627" t="s">
        <v>150</v>
      </c>
      <c r="O26" s="628"/>
    </row>
    <row r="27" spans="1:15" ht="30" x14ac:dyDescent="0.25">
      <c r="A27" s="437" t="s">
        <v>128</v>
      </c>
      <c r="B27" s="130"/>
      <c r="C27" s="129" t="s">
        <v>51</v>
      </c>
      <c r="D27" s="151"/>
      <c r="E27" s="69"/>
      <c r="F27" s="351"/>
      <c r="G27" s="152"/>
      <c r="H27" s="151"/>
      <c r="I27" s="186" t="s">
        <v>74</v>
      </c>
      <c r="J27" s="145" t="s">
        <v>75</v>
      </c>
      <c r="L27" s="203" t="s">
        <v>156</v>
      </c>
      <c r="M27" s="204" t="s">
        <v>78</v>
      </c>
      <c r="N27" s="203" t="s">
        <v>156</v>
      </c>
      <c r="O27" s="204" t="s">
        <v>78</v>
      </c>
    </row>
    <row r="28" spans="1:15" x14ac:dyDescent="0.2">
      <c r="A28" s="153" t="s">
        <v>600</v>
      </c>
      <c r="B28" s="19"/>
      <c r="C28" s="46">
        <v>0</v>
      </c>
      <c r="D28" s="18"/>
      <c r="E28" s="499"/>
      <c r="F28" s="45"/>
      <c r="G28" s="21"/>
      <c r="H28" s="70">
        <f t="shared" ref="H28:H36" si="4">C28*E28*G28</f>
        <v>0</v>
      </c>
      <c r="I28" s="23"/>
      <c r="J28" s="146">
        <f t="shared" ref="J28:J36" si="5">I28*H28</f>
        <v>0</v>
      </c>
      <c r="L28" s="430"/>
      <c r="M28" s="199">
        <f>L28*(H28+J28)</f>
        <v>0</v>
      </c>
      <c r="N28" s="430"/>
      <c r="O28" s="199">
        <f>N28*(H28+J28)</f>
        <v>0</v>
      </c>
    </row>
    <row r="29" spans="1:15" x14ac:dyDescent="0.2">
      <c r="A29" s="153"/>
      <c r="B29" s="19"/>
      <c r="C29" s="46"/>
      <c r="D29" s="18"/>
      <c r="E29" s="499"/>
      <c r="F29" s="45"/>
      <c r="G29" s="21"/>
      <c r="H29" s="22">
        <f t="shared" si="4"/>
        <v>0</v>
      </c>
      <c r="I29" s="23"/>
      <c r="J29" s="146">
        <f t="shared" si="5"/>
        <v>0</v>
      </c>
      <c r="L29" s="430"/>
      <c r="M29" s="199">
        <f>L29*(H29+J29)</f>
        <v>0</v>
      </c>
      <c r="N29" s="430"/>
      <c r="O29" s="199">
        <f>N29*(H29+J29)</f>
        <v>0</v>
      </c>
    </row>
    <row r="30" spans="1:15" x14ac:dyDescent="0.2">
      <c r="A30" s="153"/>
      <c r="B30" s="19"/>
      <c r="C30" s="46"/>
      <c r="D30" s="18"/>
      <c r="E30" s="499"/>
      <c r="F30" s="45"/>
      <c r="G30" s="21"/>
      <c r="H30" s="22">
        <f t="shared" si="4"/>
        <v>0</v>
      </c>
      <c r="I30" s="23"/>
      <c r="J30" s="146">
        <f t="shared" si="5"/>
        <v>0</v>
      </c>
      <c r="L30" s="430"/>
      <c r="M30" s="199">
        <f>L30*(H30+J30)</f>
        <v>0</v>
      </c>
      <c r="N30" s="430"/>
      <c r="O30" s="199">
        <f>N30*(H30+J30)</f>
        <v>0</v>
      </c>
    </row>
    <row r="31" spans="1:15" x14ac:dyDescent="0.2">
      <c r="A31" s="153"/>
      <c r="B31" s="19"/>
      <c r="C31" s="46"/>
      <c r="D31" s="18"/>
      <c r="E31" s="499"/>
      <c r="F31" s="45"/>
      <c r="G31" s="21"/>
      <c r="H31" s="22">
        <f t="shared" si="4"/>
        <v>0</v>
      </c>
      <c r="I31" s="23"/>
      <c r="J31" s="146">
        <f t="shared" si="5"/>
        <v>0</v>
      </c>
      <c r="L31" s="430"/>
      <c r="M31" s="199">
        <f t="shared" ref="M31:M34" si="6">L31*(H31+J31)</f>
        <v>0</v>
      </c>
      <c r="N31" s="430"/>
      <c r="O31" s="199">
        <f t="shared" ref="O31:O34" si="7">N31*(H31+J31)</f>
        <v>0</v>
      </c>
    </row>
    <row r="32" spans="1:15" x14ac:dyDescent="0.2">
      <c r="A32" s="153"/>
      <c r="B32" s="19"/>
      <c r="C32" s="46"/>
      <c r="D32" s="18"/>
      <c r="E32" s="499"/>
      <c r="F32" s="45"/>
      <c r="G32" s="21"/>
      <c r="H32" s="22">
        <f t="shared" si="4"/>
        <v>0</v>
      </c>
      <c r="I32" s="23"/>
      <c r="J32" s="146">
        <f t="shared" si="5"/>
        <v>0</v>
      </c>
      <c r="L32" s="430"/>
      <c r="M32" s="199">
        <f t="shared" si="6"/>
        <v>0</v>
      </c>
      <c r="N32" s="430"/>
      <c r="O32" s="199">
        <f t="shared" si="7"/>
        <v>0</v>
      </c>
    </row>
    <row r="33" spans="1:15" x14ac:dyDescent="0.2">
      <c r="A33" s="153"/>
      <c r="B33" s="19"/>
      <c r="C33" s="46"/>
      <c r="D33" s="18"/>
      <c r="E33" s="499"/>
      <c r="F33" s="45"/>
      <c r="G33" s="21"/>
      <c r="H33" s="22">
        <f t="shared" si="4"/>
        <v>0</v>
      </c>
      <c r="I33" s="23"/>
      <c r="J33" s="146">
        <f t="shared" si="5"/>
        <v>0</v>
      </c>
      <c r="L33" s="430"/>
      <c r="M33" s="199">
        <f t="shared" si="6"/>
        <v>0</v>
      </c>
      <c r="N33" s="430"/>
      <c r="O33" s="199">
        <f t="shared" si="7"/>
        <v>0</v>
      </c>
    </row>
    <row r="34" spans="1:15" x14ac:dyDescent="0.2">
      <c r="A34" s="153"/>
      <c r="B34" s="19"/>
      <c r="C34" s="46"/>
      <c r="D34" s="18"/>
      <c r="E34" s="499"/>
      <c r="F34" s="45"/>
      <c r="G34" s="21"/>
      <c r="H34" s="22">
        <f t="shared" si="4"/>
        <v>0</v>
      </c>
      <c r="I34" s="23"/>
      <c r="J34" s="146">
        <f t="shared" si="5"/>
        <v>0</v>
      </c>
      <c r="L34" s="430"/>
      <c r="M34" s="199">
        <f t="shared" si="6"/>
        <v>0</v>
      </c>
      <c r="N34" s="430"/>
      <c r="O34" s="199">
        <f t="shared" si="7"/>
        <v>0</v>
      </c>
    </row>
    <row r="35" spans="1:15" x14ac:dyDescent="0.2">
      <c r="A35" s="57"/>
      <c r="B35" s="19"/>
      <c r="C35" s="46"/>
      <c r="D35" s="18"/>
      <c r="E35" s="499"/>
      <c r="F35" s="45"/>
      <c r="G35" s="21"/>
      <c r="H35" s="22">
        <f t="shared" si="4"/>
        <v>0</v>
      </c>
      <c r="I35" s="23"/>
      <c r="J35" s="146">
        <f t="shared" si="5"/>
        <v>0</v>
      </c>
      <c r="L35" s="430"/>
      <c r="M35" s="199">
        <f>L35*(H35+J35)</f>
        <v>0</v>
      </c>
      <c r="N35" s="430"/>
      <c r="O35" s="199">
        <f>N35*(H35+J35)</f>
        <v>0</v>
      </c>
    </row>
    <row r="36" spans="1:15" ht="15" thickBot="1" x14ac:dyDescent="0.25">
      <c r="A36" s="57"/>
      <c r="B36" s="19"/>
      <c r="C36" s="46"/>
      <c r="D36" s="18"/>
      <c r="E36" s="499"/>
      <c r="F36" s="45"/>
      <c r="G36" s="21"/>
      <c r="H36" s="22">
        <f t="shared" si="4"/>
        <v>0</v>
      </c>
      <c r="I36" s="23"/>
      <c r="J36" s="146">
        <f t="shared" si="5"/>
        <v>0</v>
      </c>
      <c r="L36" s="431"/>
      <c r="M36" s="199">
        <f>L36*(H36+J36)</f>
        <v>0</v>
      </c>
      <c r="N36" s="431"/>
      <c r="O36" s="200">
        <f>N36*(H36+J36)</f>
        <v>0</v>
      </c>
    </row>
    <row r="37" spans="1:15" ht="30.75" thickBot="1" x14ac:dyDescent="0.3">
      <c r="A37" s="58" t="s">
        <v>78</v>
      </c>
      <c r="B37" s="59"/>
      <c r="C37" s="60"/>
      <c r="D37" s="61"/>
      <c r="E37" s="62"/>
      <c r="F37" s="63"/>
      <c r="G37" s="64"/>
      <c r="H37" s="135">
        <f>SUM(H28:H36)</f>
        <v>0</v>
      </c>
      <c r="I37" s="61"/>
      <c r="J37" s="54">
        <f>SUM(J28:J36)</f>
        <v>0</v>
      </c>
      <c r="L37" s="74" t="s">
        <v>154</v>
      </c>
      <c r="M37" s="571">
        <f>SUM(M28:M36)</f>
        <v>0</v>
      </c>
      <c r="N37" s="81" t="s">
        <v>155</v>
      </c>
      <c r="O37" s="572">
        <f>SUM(O28:O36)</f>
        <v>0</v>
      </c>
    </row>
    <row r="38" spans="1:15" ht="15" thickBot="1" x14ac:dyDescent="0.25"/>
    <row r="39" spans="1:15" ht="45" x14ac:dyDescent="0.25">
      <c r="A39" s="205" t="s">
        <v>68</v>
      </c>
      <c r="B39" s="350" t="s">
        <v>129</v>
      </c>
      <c r="C39" s="206" t="s">
        <v>51</v>
      </c>
      <c r="D39" s="623" t="s">
        <v>70</v>
      </c>
      <c r="E39" s="623"/>
      <c r="F39" s="624" t="s">
        <v>71</v>
      </c>
      <c r="G39" s="624"/>
      <c r="H39" s="352" t="s">
        <v>78</v>
      </c>
      <c r="I39" s="154"/>
      <c r="J39" s="154"/>
      <c r="L39" s="627" t="s">
        <v>148</v>
      </c>
      <c r="M39" s="628"/>
      <c r="N39" s="627" t="s">
        <v>150</v>
      </c>
      <c r="O39" s="628"/>
    </row>
    <row r="40" spans="1:15" s="282" customFormat="1" ht="69.75" customHeight="1" x14ac:dyDescent="0.25">
      <c r="A40" s="436" t="s">
        <v>131</v>
      </c>
      <c r="B40" s="155"/>
      <c r="C40" s="629"/>
      <c r="D40" s="629"/>
      <c r="E40" s="629"/>
      <c r="F40" s="629"/>
      <c r="G40" s="629"/>
      <c r="H40" s="630"/>
      <c r="I40" s="164"/>
      <c r="J40" s="164"/>
      <c r="L40" s="203" t="s">
        <v>156</v>
      </c>
      <c r="M40" s="204" t="s">
        <v>78</v>
      </c>
      <c r="N40" s="203" t="s">
        <v>156</v>
      </c>
      <c r="O40" s="204" t="s">
        <v>78</v>
      </c>
    </row>
    <row r="41" spans="1:15" x14ac:dyDescent="0.2">
      <c r="A41" s="156"/>
      <c r="B41" s="19"/>
      <c r="C41" s="50">
        <v>0</v>
      </c>
      <c r="D41" s="18"/>
      <c r="E41" s="500"/>
      <c r="F41" s="45"/>
      <c r="G41" s="37"/>
      <c r="H41" s="136">
        <f>C41*E41*G41</f>
        <v>0</v>
      </c>
      <c r="L41" s="430"/>
      <c r="M41" s="199">
        <f>L41*H41</f>
        <v>0</v>
      </c>
      <c r="N41" s="430"/>
      <c r="O41" s="199">
        <f>N41*H41</f>
        <v>0</v>
      </c>
    </row>
    <row r="42" spans="1:15" x14ac:dyDescent="0.2">
      <c r="A42" s="57"/>
      <c r="B42" s="19"/>
      <c r="C42" s="37"/>
      <c r="D42" s="18"/>
      <c r="E42" s="500"/>
      <c r="F42" s="45"/>
      <c r="G42" s="37"/>
      <c r="H42" s="137">
        <f>C42*E42*G42</f>
        <v>0</v>
      </c>
      <c r="L42" s="430"/>
      <c r="M42" s="199">
        <f>L42*H42</f>
        <v>0</v>
      </c>
      <c r="N42" s="430"/>
      <c r="O42" s="199">
        <f>N42*H42</f>
        <v>0</v>
      </c>
    </row>
    <row r="43" spans="1:15" x14ac:dyDescent="0.2">
      <c r="A43" s="57"/>
      <c r="B43" s="19"/>
      <c r="C43" s="37"/>
      <c r="D43" s="18"/>
      <c r="E43" s="500"/>
      <c r="F43" s="45"/>
      <c r="G43" s="37"/>
      <c r="H43" s="137">
        <f>C43*E43*G43</f>
        <v>0</v>
      </c>
      <c r="L43" s="430"/>
      <c r="M43" s="199">
        <f>L43*H43</f>
        <v>0</v>
      </c>
      <c r="N43" s="430"/>
      <c r="O43" s="199">
        <f>N43*H43</f>
        <v>0</v>
      </c>
    </row>
    <row r="44" spans="1:15" x14ac:dyDescent="0.2">
      <c r="A44" s="57"/>
      <c r="B44" s="19"/>
      <c r="C44" s="37"/>
      <c r="D44" s="18"/>
      <c r="E44" s="500"/>
      <c r="F44" s="45"/>
      <c r="G44" s="37"/>
      <c r="H44" s="137">
        <f>C44*E44*G44</f>
        <v>0</v>
      </c>
      <c r="L44" s="430"/>
      <c r="M44" s="199">
        <f>L44*H44</f>
        <v>0</v>
      </c>
      <c r="N44" s="430"/>
      <c r="O44" s="199">
        <f>N44*H44</f>
        <v>0</v>
      </c>
    </row>
    <row r="45" spans="1:15" ht="15" thickBot="1" x14ac:dyDescent="0.25">
      <c r="A45" s="57"/>
      <c r="B45" s="19"/>
      <c r="C45" s="20"/>
      <c r="D45" s="18"/>
      <c r="E45" s="499"/>
      <c r="F45" s="45"/>
      <c r="G45" s="21"/>
      <c r="H45" s="137">
        <f>C45*E45*G45</f>
        <v>0</v>
      </c>
      <c r="L45" s="431"/>
      <c r="M45" s="199">
        <f>L45*H45</f>
        <v>0</v>
      </c>
      <c r="N45" s="75"/>
      <c r="O45" s="200">
        <f>N45*H45</f>
        <v>0</v>
      </c>
    </row>
    <row r="46" spans="1:15" ht="30.75" thickBot="1" x14ac:dyDescent="0.3">
      <c r="A46" s="162" t="s">
        <v>78</v>
      </c>
      <c r="B46" s="641"/>
      <c r="C46" s="641"/>
      <c r="D46" s="641"/>
      <c r="E46" s="641"/>
      <c r="F46" s="641"/>
      <c r="G46" s="641"/>
      <c r="H46" s="138">
        <f>SUM(H41:H45)</f>
        <v>0</v>
      </c>
      <c r="L46" s="74" t="s">
        <v>154</v>
      </c>
      <c r="M46" s="571">
        <f>SUM(M41:M45)</f>
        <v>0</v>
      </c>
      <c r="N46" s="81" t="s">
        <v>155</v>
      </c>
      <c r="O46" s="572">
        <f>SUM(O41:O45)</f>
        <v>0</v>
      </c>
    </row>
    <row r="47" spans="1:15" ht="16.5" thickTop="1" thickBot="1" x14ac:dyDescent="0.3">
      <c r="A47" s="163"/>
      <c r="B47" s="133"/>
      <c r="C47" s="133"/>
      <c r="D47" s="133"/>
      <c r="E47" s="133"/>
      <c r="F47" s="133"/>
      <c r="G47" s="133"/>
      <c r="H47" s="134"/>
      <c r="L47" s="74"/>
      <c r="M47" s="77"/>
      <c r="N47" s="76"/>
      <c r="O47" s="78"/>
    </row>
    <row r="48" spans="1:15" ht="45.75" thickBot="1" x14ac:dyDescent="0.3">
      <c r="A48" s="205" t="s">
        <v>68</v>
      </c>
      <c r="B48" s="350" t="s">
        <v>129</v>
      </c>
      <c r="C48" s="206" t="s">
        <v>51</v>
      </c>
      <c r="D48" s="623" t="s">
        <v>70</v>
      </c>
      <c r="E48" s="623"/>
      <c r="F48" s="624" t="s">
        <v>71</v>
      </c>
      <c r="G48" s="624"/>
      <c r="H48" s="352" t="s">
        <v>78</v>
      </c>
      <c r="L48" s="627" t="s">
        <v>148</v>
      </c>
      <c r="M48" s="628"/>
      <c r="N48" s="627" t="s">
        <v>150</v>
      </c>
      <c r="O48" s="628"/>
    </row>
    <row r="49" spans="1:15" ht="30.75" thickBot="1" x14ac:dyDescent="0.3">
      <c r="A49" s="439" t="s">
        <v>132</v>
      </c>
      <c r="B49" s="354"/>
      <c r="C49" s="218"/>
      <c r="D49" s="642"/>
      <c r="E49" s="642"/>
      <c r="F49" s="643"/>
      <c r="G49" s="643"/>
      <c r="H49" s="219"/>
      <c r="L49" s="203" t="s">
        <v>156</v>
      </c>
      <c r="M49" s="204" t="s">
        <v>78</v>
      </c>
      <c r="N49" s="203" t="s">
        <v>156</v>
      </c>
      <c r="O49" s="204" t="s">
        <v>78</v>
      </c>
    </row>
    <row r="50" spans="1:15" x14ac:dyDescent="0.2">
      <c r="A50" s="159" t="s">
        <v>130</v>
      </c>
      <c r="B50" s="19"/>
      <c r="C50" s="41">
        <v>0</v>
      </c>
      <c r="D50" s="440"/>
      <c r="E50" s="501"/>
      <c r="F50" s="441"/>
      <c r="G50" s="42"/>
      <c r="H50" s="139">
        <f>C50*E50*G50</f>
        <v>0</v>
      </c>
      <c r="L50" s="430"/>
      <c r="M50" s="199">
        <f>L50*H50</f>
        <v>0</v>
      </c>
      <c r="N50" s="430"/>
      <c r="O50" s="199">
        <f>N50*H50</f>
        <v>0</v>
      </c>
    </row>
    <row r="51" spans="1:15" x14ac:dyDescent="0.2">
      <c r="A51" s="57"/>
      <c r="B51" s="19"/>
      <c r="C51" s="20"/>
      <c r="D51" s="18"/>
      <c r="E51" s="499"/>
      <c r="F51" s="45"/>
      <c r="G51" s="21"/>
      <c r="H51" s="137">
        <f>C51*E51*G51</f>
        <v>0</v>
      </c>
      <c r="L51" s="430"/>
      <c r="M51" s="199">
        <f>L51*H51</f>
        <v>0</v>
      </c>
      <c r="N51" s="430"/>
      <c r="O51" s="199">
        <f>N51*H51</f>
        <v>0</v>
      </c>
    </row>
    <row r="52" spans="1:15" x14ac:dyDescent="0.2">
      <c r="A52" s="57"/>
      <c r="B52" s="19"/>
      <c r="C52" s="20"/>
      <c r="D52" s="18"/>
      <c r="E52" s="499"/>
      <c r="F52" s="45"/>
      <c r="G52" s="21"/>
      <c r="H52" s="137">
        <f>C52*E52*G52</f>
        <v>0</v>
      </c>
      <c r="L52" s="430"/>
      <c r="M52" s="199">
        <f>L52*H52</f>
        <v>0</v>
      </c>
      <c r="N52" s="430"/>
      <c r="O52" s="199">
        <f>N52*H52</f>
        <v>0</v>
      </c>
    </row>
    <row r="53" spans="1:15" x14ac:dyDescent="0.2">
      <c r="A53" s="57"/>
      <c r="B53" s="19"/>
      <c r="C53" s="20"/>
      <c r="D53" s="18"/>
      <c r="E53" s="499"/>
      <c r="F53" s="45"/>
      <c r="G53" s="21"/>
      <c r="H53" s="137">
        <f>C53*E53*G53</f>
        <v>0</v>
      </c>
      <c r="L53" s="430"/>
      <c r="M53" s="199">
        <f>L53*H53</f>
        <v>0</v>
      </c>
      <c r="N53" s="430"/>
      <c r="O53" s="199">
        <f>N53*H53</f>
        <v>0</v>
      </c>
    </row>
    <row r="54" spans="1:15" ht="15" thickBot="1" x14ac:dyDescent="0.25">
      <c r="A54" s="448"/>
      <c r="B54" s="19"/>
      <c r="C54" s="20"/>
      <c r="D54" s="18"/>
      <c r="E54" s="499"/>
      <c r="F54" s="45"/>
      <c r="G54" s="21"/>
      <c r="H54" s="137">
        <f>C54*E54*G54</f>
        <v>0</v>
      </c>
      <c r="L54" s="431"/>
      <c r="M54" s="199">
        <f>L54*H54</f>
        <v>0</v>
      </c>
      <c r="N54" s="431"/>
      <c r="O54" s="200">
        <f>N54*H54</f>
        <v>0</v>
      </c>
    </row>
    <row r="55" spans="1:15" ht="30.75" thickBot="1" x14ac:dyDescent="0.3">
      <c r="A55" s="160" t="s">
        <v>78</v>
      </c>
      <c r="B55" s="632"/>
      <c r="C55" s="632"/>
      <c r="D55" s="632"/>
      <c r="E55" s="632"/>
      <c r="F55" s="632"/>
      <c r="G55" s="632"/>
      <c r="H55" s="146">
        <f>SUM(H50:H54)</f>
        <v>0</v>
      </c>
      <c r="L55" s="74" t="s">
        <v>154</v>
      </c>
      <c r="M55" s="571">
        <f>SUM(M50:M54)</f>
        <v>0</v>
      </c>
      <c r="N55" s="81" t="s">
        <v>155</v>
      </c>
      <c r="O55" s="572">
        <f>SUM(O50:O54)</f>
        <v>0</v>
      </c>
    </row>
    <row r="56" spans="1:15" ht="15" thickTop="1" x14ac:dyDescent="0.2">
      <c r="A56" s="148"/>
      <c r="B56" s="28"/>
      <c r="C56" s="28"/>
      <c r="D56" s="28"/>
      <c r="E56" s="28"/>
      <c r="F56" s="28"/>
      <c r="G56" s="28"/>
      <c r="H56" s="161"/>
    </row>
    <row r="57" spans="1:15" ht="15" x14ac:dyDescent="0.25">
      <c r="A57" s="148"/>
      <c r="B57" s="28"/>
      <c r="C57" s="28"/>
      <c r="D57" s="28"/>
      <c r="E57" s="28"/>
      <c r="F57" s="28"/>
      <c r="G57" s="288" t="s">
        <v>360</v>
      </c>
      <c r="H57" s="570">
        <f>H24+J24+H37+J37+H46+H55</f>
        <v>0</v>
      </c>
    </row>
    <row r="58" spans="1:15" ht="15.75" thickBot="1" x14ac:dyDescent="0.3">
      <c r="A58" s="148"/>
      <c r="B58" s="28"/>
      <c r="C58" s="28"/>
      <c r="D58" s="28"/>
      <c r="E58" s="28"/>
      <c r="F58" s="28"/>
      <c r="G58" s="288"/>
      <c r="H58" s="71"/>
    </row>
    <row r="59" spans="1:15" ht="15.75" thickBot="1" x14ac:dyDescent="0.3">
      <c r="A59" s="148"/>
      <c r="B59" s="28"/>
      <c r="C59" s="28"/>
      <c r="D59" s="28"/>
      <c r="E59" s="28"/>
      <c r="F59" s="28"/>
      <c r="G59" s="288"/>
      <c r="H59" s="71"/>
      <c r="L59" s="627" t="s">
        <v>148</v>
      </c>
      <c r="M59" s="628"/>
      <c r="N59" s="627" t="s">
        <v>150</v>
      </c>
      <c r="O59" s="628"/>
    </row>
    <row r="60" spans="1:15" ht="30.75" thickBot="1" x14ac:dyDescent="0.3">
      <c r="A60" s="442" t="s">
        <v>170</v>
      </c>
      <c r="B60" s="443" t="s">
        <v>78</v>
      </c>
      <c r="C60" s="28"/>
      <c r="D60" s="28"/>
      <c r="E60" s="28"/>
      <c r="F60" s="28"/>
      <c r="G60" s="288"/>
      <c r="H60" s="71"/>
      <c r="L60" s="79" t="s">
        <v>156</v>
      </c>
      <c r="M60" s="73" t="s">
        <v>78</v>
      </c>
      <c r="N60" s="79" t="s">
        <v>156</v>
      </c>
      <c r="O60" s="73" t="s">
        <v>78</v>
      </c>
    </row>
    <row r="61" spans="1:15" ht="15" x14ac:dyDescent="0.25">
      <c r="A61" s="127" t="s">
        <v>172</v>
      </c>
      <c r="B61" s="449">
        <v>0</v>
      </c>
      <c r="C61" s="444"/>
      <c r="D61" s="28"/>
      <c r="E61" s="28"/>
      <c r="F61" s="28"/>
      <c r="G61" s="288"/>
      <c r="H61" s="71"/>
      <c r="L61" s="430"/>
      <c r="M61" s="195">
        <f t="shared" ref="M61:M71" si="8">L61*B61</f>
        <v>0</v>
      </c>
      <c r="N61" s="430"/>
      <c r="O61" s="195">
        <f t="shared" ref="O61:O71" si="9">N61*B61</f>
        <v>0</v>
      </c>
    </row>
    <row r="62" spans="1:15" ht="15" x14ac:dyDescent="0.25">
      <c r="A62" s="128" t="s">
        <v>161</v>
      </c>
      <c r="B62" s="450">
        <v>0</v>
      </c>
      <c r="C62" s="444"/>
      <c r="D62" s="28"/>
      <c r="E62" s="28"/>
      <c r="F62" s="28"/>
      <c r="G62" s="288"/>
      <c r="H62" s="71"/>
      <c r="L62" s="430"/>
      <c r="M62" s="195">
        <f t="shared" si="8"/>
        <v>0</v>
      </c>
      <c r="N62" s="430"/>
      <c r="O62" s="195">
        <f t="shared" si="9"/>
        <v>0</v>
      </c>
    </row>
    <row r="63" spans="1:15" ht="15" x14ac:dyDescent="0.25">
      <c r="A63" s="128" t="s">
        <v>162</v>
      </c>
      <c r="B63" s="450">
        <v>0</v>
      </c>
      <c r="C63" s="444"/>
      <c r="D63" s="28"/>
      <c r="E63" s="28"/>
      <c r="F63" s="28"/>
      <c r="G63" s="288"/>
      <c r="H63" s="71"/>
      <c r="L63" s="430"/>
      <c r="M63" s="195">
        <f t="shared" si="8"/>
        <v>0</v>
      </c>
      <c r="N63" s="430"/>
      <c r="O63" s="195">
        <f t="shared" si="9"/>
        <v>0</v>
      </c>
    </row>
    <row r="64" spans="1:15" ht="15" x14ac:dyDescent="0.25">
      <c r="A64" s="128" t="s">
        <v>163</v>
      </c>
      <c r="B64" s="450">
        <v>0</v>
      </c>
      <c r="C64" s="444"/>
      <c r="D64" s="28"/>
      <c r="E64" s="28"/>
      <c r="F64" s="28"/>
      <c r="G64" s="288"/>
      <c r="H64" s="71"/>
      <c r="L64" s="430"/>
      <c r="M64" s="195">
        <f t="shared" si="8"/>
        <v>0</v>
      </c>
      <c r="N64" s="430"/>
      <c r="O64" s="195">
        <f t="shared" si="9"/>
        <v>0</v>
      </c>
    </row>
    <row r="65" spans="1:15" ht="15" x14ac:dyDescent="0.25">
      <c r="A65" s="128" t="s">
        <v>164</v>
      </c>
      <c r="B65" s="450">
        <v>0</v>
      </c>
      <c r="C65" s="444"/>
      <c r="D65" s="28"/>
      <c r="E65" s="28"/>
      <c r="F65" s="28"/>
      <c r="G65" s="288"/>
      <c r="H65" s="71"/>
      <c r="L65" s="430"/>
      <c r="M65" s="195">
        <f t="shared" si="8"/>
        <v>0</v>
      </c>
      <c r="N65" s="430"/>
      <c r="O65" s="195">
        <f t="shared" si="9"/>
        <v>0</v>
      </c>
    </row>
    <row r="66" spans="1:15" ht="15" x14ac:dyDescent="0.25">
      <c r="A66" s="128" t="s">
        <v>165</v>
      </c>
      <c r="B66" s="450">
        <v>0</v>
      </c>
      <c r="C66" s="444"/>
      <c r="D66" s="28"/>
      <c r="E66" s="28"/>
      <c r="F66" s="28"/>
      <c r="G66" s="288"/>
      <c r="H66" s="71"/>
      <c r="L66" s="430"/>
      <c r="M66" s="195">
        <f t="shared" si="8"/>
        <v>0</v>
      </c>
      <c r="N66" s="430"/>
      <c r="O66" s="195">
        <f t="shared" si="9"/>
        <v>0</v>
      </c>
    </row>
    <row r="67" spans="1:15" ht="15" x14ac:dyDescent="0.25">
      <c r="A67" s="128" t="s">
        <v>166</v>
      </c>
      <c r="B67" s="450">
        <v>0</v>
      </c>
      <c r="C67" s="444"/>
      <c r="D67" s="28"/>
      <c r="E67" s="28"/>
      <c r="F67" s="28"/>
      <c r="G67" s="288"/>
      <c r="H67" s="71"/>
      <c r="L67" s="430"/>
      <c r="M67" s="195">
        <f t="shared" si="8"/>
        <v>0</v>
      </c>
      <c r="N67" s="430"/>
      <c r="O67" s="195">
        <f t="shared" si="9"/>
        <v>0</v>
      </c>
    </row>
    <row r="68" spans="1:15" ht="15" x14ac:dyDescent="0.25">
      <c r="A68" s="164" t="s">
        <v>167</v>
      </c>
      <c r="B68" s="450">
        <v>0</v>
      </c>
      <c r="C68" s="444"/>
      <c r="D68" s="28"/>
      <c r="E68" s="28"/>
      <c r="F68" s="28"/>
      <c r="G68" s="288"/>
      <c r="H68" s="71"/>
      <c r="L68" s="430"/>
      <c r="M68" s="195">
        <f t="shared" si="8"/>
        <v>0</v>
      </c>
      <c r="N68" s="430"/>
      <c r="O68" s="195">
        <f t="shared" si="9"/>
        <v>0</v>
      </c>
    </row>
    <row r="69" spans="1:15" ht="15" x14ac:dyDescent="0.25">
      <c r="A69" s="445" t="s">
        <v>168</v>
      </c>
      <c r="B69" s="450">
        <v>0</v>
      </c>
      <c r="C69" s="444"/>
      <c r="D69" s="28"/>
      <c r="E69" s="28"/>
      <c r="F69" s="28"/>
      <c r="G69" s="288"/>
      <c r="H69" s="71"/>
      <c r="L69" s="430"/>
      <c r="M69" s="195">
        <f t="shared" si="8"/>
        <v>0</v>
      </c>
      <c r="N69" s="430"/>
      <c r="O69" s="195">
        <f t="shared" si="9"/>
        <v>0</v>
      </c>
    </row>
    <row r="70" spans="1:15" ht="15" x14ac:dyDescent="0.25">
      <c r="A70" s="445" t="s">
        <v>169</v>
      </c>
      <c r="B70" s="450">
        <v>0</v>
      </c>
      <c r="C70" s="444"/>
      <c r="D70" s="28"/>
      <c r="E70" s="28"/>
      <c r="F70" s="28"/>
      <c r="G70" s="288"/>
      <c r="H70" s="71"/>
      <c r="L70" s="430"/>
      <c r="M70" s="195">
        <f t="shared" si="8"/>
        <v>0</v>
      </c>
      <c r="N70" s="430"/>
      <c r="O70" s="195">
        <f t="shared" si="9"/>
        <v>0</v>
      </c>
    </row>
    <row r="71" spans="1:15" ht="15" x14ac:dyDescent="0.25">
      <c r="A71" s="124" t="s">
        <v>591</v>
      </c>
      <c r="B71" s="450">
        <v>0</v>
      </c>
      <c r="C71" s="444"/>
      <c r="D71" s="28"/>
      <c r="E71" s="28"/>
      <c r="F71" s="28"/>
      <c r="G71" s="446"/>
      <c r="H71" s="71"/>
      <c r="L71" s="430"/>
      <c r="M71" s="195">
        <f t="shared" si="8"/>
        <v>0</v>
      </c>
      <c r="N71" s="430"/>
      <c r="O71" s="195">
        <f t="shared" si="9"/>
        <v>0</v>
      </c>
    </row>
    <row r="72" spans="1:15" ht="15" x14ac:dyDescent="0.25">
      <c r="A72" s="124" t="s">
        <v>592</v>
      </c>
      <c r="B72" s="450">
        <v>0</v>
      </c>
      <c r="C72" s="444"/>
      <c r="D72" s="28"/>
      <c r="E72" s="28"/>
      <c r="F72" s="28"/>
      <c r="G72" s="446"/>
      <c r="H72" s="71"/>
      <c r="L72" s="430"/>
      <c r="M72" s="195">
        <f>L72*B72</f>
        <v>0</v>
      </c>
      <c r="N72" s="430"/>
      <c r="O72" s="195">
        <f>N72*B72</f>
        <v>0</v>
      </c>
    </row>
    <row r="73" spans="1:15" ht="15.75" thickBot="1" x14ac:dyDescent="0.3">
      <c r="A73" s="124" t="s">
        <v>158</v>
      </c>
      <c r="B73" s="450">
        <v>0</v>
      </c>
      <c r="C73" s="444"/>
      <c r="D73" s="28"/>
      <c r="E73" s="28"/>
      <c r="F73" s="28"/>
      <c r="G73" s="446"/>
      <c r="H73" s="71"/>
      <c r="L73" s="431"/>
      <c r="M73" s="196">
        <f>L73*B73</f>
        <v>0</v>
      </c>
      <c r="N73" s="431"/>
      <c r="O73" s="196">
        <f>N73*B73</f>
        <v>0</v>
      </c>
    </row>
    <row r="74" spans="1:15" ht="30.75" thickBot="1" x14ac:dyDescent="0.3">
      <c r="A74" s="82" t="s">
        <v>171</v>
      </c>
      <c r="B74" s="574">
        <f>SUM(B61:B73)</f>
        <v>0</v>
      </c>
      <c r="C74" s="444"/>
      <c r="D74" s="28"/>
      <c r="E74" s="28"/>
      <c r="F74" s="28"/>
      <c r="G74" s="446"/>
      <c r="H74" s="71"/>
      <c r="L74" s="74" t="s">
        <v>154</v>
      </c>
      <c r="M74" s="573">
        <f>SUM(M61:M73)</f>
        <v>0</v>
      </c>
      <c r="N74" s="81" t="s">
        <v>155</v>
      </c>
      <c r="O74" s="573">
        <f>SUM(O61:O73)</f>
        <v>0</v>
      </c>
    </row>
    <row r="75" spans="1:15" ht="15" thickTop="1" x14ac:dyDescent="0.2"/>
    <row r="76" spans="1:15" ht="15" thickBot="1" x14ac:dyDescent="0.25"/>
    <row r="77" spans="1:15" ht="15.75" thickBot="1" x14ac:dyDescent="0.25">
      <c r="A77" s="278" t="s">
        <v>586</v>
      </c>
      <c r="B77" s="279"/>
      <c r="C77" s="279"/>
      <c r="D77" s="279"/>
      <c r="E77" s="280"/>
      <c r="F77" s="279"/>
      <c r="G77" s="280"/>
      <c r="H77" s="281"/>
      <c r="I77" s="282"/>
      <c r="J77" s="282"/>
      <c r="L77" s="614" t="s">
        <v>148</v>
      </c>
      <c r="M77" s="615"/>
      <c r="N77" s="614" t="s">
        <v>150</v>
      </c>
      <c r="O77" s="615"/>
    </row>
    <row r="78" spans="1:15" ht="64.5" customHeight="1" thickBot="1" x14ac:dyDescent="0.3">
      <c r="A78" s="215" t="s">
        <v>68</v>
      </c>
      <c r="B78" s="207" t="s">
        <v>696</v>
      </c>
      <c r="C78" s="237" t="s">
        <v>577</v>
      </c>
      <c r="D78" s="608" t="s">
        <v>578</v>
      </c>
      <c r="E78" s="609"/>
      <c r="F78" s="610" t="s">
        <v>71</v>
      </c>
      <c r="G78" s="609"/>
      <c r="H78" s="217" t="s">
        <v>78</v>
      </c>
      <c r="K78" s="282"/>
      <c r="L78" s="203" t="s">
        <v>156</v>
      </c>
      <c r="M78" s="204" t="s">
        <v>78</v>
      </c>
      <c r="N78" s="203" t="s">
        <v>156</v>
      </c>
      <c r="O78" s="204" t="s">
        <v>78</v>
      </c>
    </row>
    <row r="79" spans="1:15" ht="15" x14ac:dyDescent="0.25">
      <c r="A79" s="57"/>
      <c r="B79" s="236" t="s">
        <v>697</v>
      </c>
      <c r="C79" s="20">
        <v>0</v>
      </c>
      <c r="D79" s="284"/>
      <c r="E79" s="21"/>
      <c r="F79" s="285"/>
      <c r="G79" s="21"/>
      <c r="H79" s="286">
        <f>C79*E79*G79</f>
        <v>0</v>
      </c>
      <c r="L79" s="430"/>
      <c r="M79" s="195">
        <f>L79*H79</f>
        <v>0</v>
      </c>
      <c r="N79" s="430"/>
      <c r="O79" s="195">
        <f>N79*H79</f>
        <v>0</v>
      </c>
    </row>
    <row r="80" spans="1:15" ht="15" x14ac:dyDescent="0.25">
      <c r="A80" s="57"/>
      <c r="B80" s="236" t="s">
        <v>697</v>
      </c>
      <c r="C80" s="20"/>
      <c r="D80" s="284"/>
      <c r="E80" s="21"/>
      <c r="F80" s="285"/>
      <c r="G80" s="21"/>
      <c r="H80" s="286">
        <f>C80*E80*G80</f>
        <v>0</v>
      </c>
      <c r="L80" s="430"/>
      <c r="M80" s="195">
        <f>L80*H80</f>
        <v>0</v>
      </c>
      <c r="N80" s="430"/>
      <c r="O80" s="195">
        <f>N80*H80</f>
        <v>0</v>
      </c>
    </row>
    <row r="81" spans="1:15" ht="15" x14ac:dyDescent="0.25">
      <c r="A81" s="57"/>
      <c r="B81" s="236" t="s">
        <v>697</v>
      </c>
      <c r="C81" s="20"/>
      <c r="D81" s="284"/>
      <c r="E81" s="21"/>
      <c r="F81" s="285"/>
      <c r="G81" s="21"/>
      <c r="H81" s="286">
        <f>C81*E81*G81</f>
        <v>0</v>
      </c>
      <c r="L81" s="430"/>
      <c r="M81" s="195">
        <f>L81*H81</f>
        <v>0</v>
      </c>
      <c r="N81" s="430"/>
      <c r="O81" s="195">
        <f>N81*H81</f>
        <v>0</v>
      </c>
    </row>
    <row r="82" spans="1:15" ht="15" x14ac:dyDescent="0.25">
      <c r="A82" s="57"/>
      <c r="B82" s="236" t="s">
        <v>697</v>
      </c>
      <c r="C82" s="20"/>
      <c r="D82" s="284"/>
      <c r="E82" s="21"/>
      <c r="F82" s="285"/>
      <c r="G82" s="21"/>
      <c r="H82" s="286">
        <f>C82*E82*G82</f>
        <v>0</v>
      </c>
      <c r="L82" s="430"/>
      <c r="M82" s="195">
        <f>L82*H82</f>
        <v>0</v>
      </c>
      <c r="N82" s="430"/>
      <c r="O82" s="195">
        <f>N82*H82</f>
        <v>0</v>
      </c>
    </row>
    <row r="83" spans="1:15" ht="15.75" thickBot="1" x14ac:dyDescent="0.3">
      <c r="A83" s="57"/>
      <c r="B83" s="236" t="s">
        <v>697</v>
      </c>
      <c r="C83" s="20"/>
      <c r="D83" s="284"/>
      <c r="E83" s="21"/>
      <c r="F83" s="285"/>
      <c r="G83" s="21"/>
      <c r="H83" s="286">
        <f>C83*E83*G83</f>
        <v>0</v>
      </c>
      <c r="L83" s="431"/>
      <c r="M83" s="195">
        <f>L83*H83</f>
        <v>0</v>
      </c>
      <c r="N83" s="431"/>
      <c r="O83" s="196">
        <f>N83*H83</f>
        <v>0</v>
      </c>
    </row>
    <row r="84" spans="1:15" ht="30.75" thickBot="1" x14ac:dyDescent="0.3">
      <c r="A84" s="157" t="s">
        <v>78</v>
      </c>
      <c r="B84" s="611"/>
      <c r="C84" s="612"/>
      <c r="D84" s="612"/>
      <c r="E84" s="612"/>
      <c r="F84" s="612"/>
      <c r="G84" s="613"/>
      <c r="H84" s="287">
        <f>SUM(H79:H83)</f>
        <v>0</v>
      </c>
      <c r="L84" s="74" t="s">
        <v>154</v>
      </c>
      <c r="M84" s="569">
        <f>SUM(M79:M83)</f>
        <v>0</v>
      </c>
      <c r="N84" s="81" t="s">
        <v>155</v>
      </c>
      <c r="O84" s="569">
        <f>SUM(O79:O83)</f>
        <v>0</v>
      </c>
    </row>
    <row r="86" spans="1:15" ht="15" x14ac:dyDescent="0.25">
      <c r="G86" s="288" t="s">
        <v>587</v>
      </c>
      <c r="H86" s="570">
        <f>H84</f>
        <v>0</v>
      </c>
    </row>
  </sheetData>
  <sheetProtection selectLockedCells="1"/>
  <mergeCells count="36">
    <mergeCell ref="L59:M59"/>
    <mergeCell ref="N59:O59"/>
    <mergeCell ref="C40:H40"/>
    <mergeCell ref="B46:G46"/>
    <mergeCell ref="L48:M48"/>
    <mergeCell ref="N48:O48"/>
    <mergeCell ref="B55:G55"/>
    <mergeCell ref="D49:E49"/>
    <mergeCell ref="F49:G49"/>
    <mergeCell ref="D48:E48"/>
    <mergeCell ref="F48:G48"/>
    <mergeCell ref="D39:E39"/>
    <mergeCell ref="F39:G39"/>
    <mergeCell ref="L39:M39"/>
    <mergeCell ref="N39:O39"/>
    <mergeCell ref="D14:E14"/>
    <mergeCell ref="F14:G14"/>
    <mergeCell ref="H14:J14"/>
    <mergeCell ref="L14:M14"/>
    <mergeCell ref="N14:O14"/>
    <mergeCell ref="D26:E26"/>
    <mergeCell ref="F26:G26"/>
    <mergeCell ref="H26:J26"/>
    <mergeCell ref="L26:M26"/>
    <mergeCell ref="N26:O26"/>
    <mergeCell ref="B11:D11"/>
    <mergeCell ref="B6:D6"/>
    <mergeCell ref="B7:D7"/>
    <mergeCell ref="B8:D8"/>
    <mergeCell ref="B9:D9"/>
    <mergeCell ref="B10:D10"/>
    <mergeCell ref="L77:M77"/>
    <mergeCell ref="N77:O77"/>
    <mergeCell ref="D78:E78"/>
    <mergeCell ref="F78:G78"/>
    <mergeCell ref="B84:G84"/>
  </mergeCells>
  <pageMargins left="0.25" right="0" top="0.5" bottom="0.5" header="0.3" footer="0.3"/>
  <pageSetup paperSize="5" scale="72" fitToHeight="0" orientation="landscape" horizontalDpi="90" verticalDpi="90" r:id="rId1"/>
  <headerFooter>
    <oddHeader>&amp;LState of NH, DHHS, DLTSS, BDS&amp;C&amp;A</oddHeader>
    <oddFooter xml:space="preserve">&amp;C&amp;P of &amp;N&amp;RPrinted on &amp;D   </oddFooter>
  </headerFooter>
  <rowBreaks count="1" manualBreakCount="1">
    <brk id="38"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'Drop-downs'!$B$7:$B$12</xm:f>
          </x14:formula1>
          <xm:sqref>B28:B36 B50:B54 B41:B45 B16:B23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Drop-downs</vt:lpstr>
      <vt:lpstr>Total Budget</vt:lpstr>
      <vt:lpstr>CM, HRST &amp; SIS </vt:lpstr>
      <vt:lpstr>Non Medical Transportation</vt:lpstr>
      <vt:lpstr>Residential Habilitation</vt:lpstr>
      <vt:lpstr>Residential Habilitation (2)</vt:lpstr>
      <vt:lpstr>Community Participation-Day</vt:lpstr>
      <vt:lpstr>Community Participation-Day (2)</vt:lpstr>
      <vt:lpstr>Supported Employment (SEP)</vt:lpstr>
      <vt:lpstr>Supported Employment (SEP) (2)</vt:lpstr>
      <vt:lpstr>Community Support Services(CSS)</vt:lpstr>
      <vt:lpstr>Community Support Services (2)</vt:lpstr>
      <vt:lpstr>Wellness-CIS-Ind.G&amp;S-Respite</vt:lpstr>
      <vt:lpstr>Specialty-EMOD-Assist Tech-PERS</vt:lpstr>
      <vt:lpstr>DD Service Definitions WY21-26</vt:lpstr>
      <vt:lpstr>ABD Service Definitions WY21-26</vt:lpstr>
      <vt:lpstr>DD Waiver Rates 9-1-21 FINAL</vt:lpstr>
      <vt:lpstr>ABD Waiver Rates 11-1-21 FINAL</vt:lpstr>
      <vt:lpstr>'ABD Waiver Rates 11-1-21 FINAL'!_FilterDatabase</vt:lpstr>
      <vt:lpstr>'Community Participation-Day'!Print_Area</vt:lpstr>
      <vt:lpstr>'Community Participation-Day (2)'!Print_Area</vt:lpstr>
      <vt:lpstr>'Community Support Services (2)'!Print_Area</vt:lpstr>
      <vt:lpstr>'Community Support Services(CSS)'!Print_Area</vt:lpstr>
      <vt:lpstr>'Non Medical Transportation'!Print_Area</vt:lpstr>
      <vt:lpstr>'Residential Habilitation'!Print_Area</vt:lpstr>
      <vt:lpstr>'Residential Habilitation (2)'!Print_Area</vt:lpstr>
      <vt:lpstr>'Specialty-EMOD-Assist Tech-PERS'!Print_Area</vt:lpstr>
      <vt:lpstr>'Supported Employment (SEP)'!Print_Area</vt:lpstr>
      <vt:lpstr>'Supported Employment (SEP) (2)'!Print_Area</vt:lpstr>
      <vt:lpstr>'Total Budget'!Print_Area</vt:lpstr>
      <vt:lpstr>'Wellness-CIS-Ind.G&amp;S-Respite'!Print_Area</vt:lpstr>
      <vt:lpstr>'ABD Service Definitions WY21-26'!Print_Titles</vt:lpstr>
      <vt:lpstr>'DD Service Definitions WY21-26'!Print_Titles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2022-05-09T18:26:53Z</dcterms:created>
  <dcterms:modified xsi:type="dcterms:W3CDTF">2022-07-20T16:48:06Z</dcterms:modified>
</cp:coreProperties>
</file>