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codeName="ThisWorkbook"/>
  <xr:revisionPtr revIDLastSave="0" documentId="13_ncr:1_{23E1D6F7-91FD-4BED-98A2-71CED48296AA}" xr6:coauthVersionLast="47" xr6:coauthVersionMax="47" xr10:uidLastSave="{00000000-0000-0000-0000-000000000000}"/>
  <bookViews>
    <workbookView xWindow="-28920" yWindow="-120" windowWidth="29040" windowHeight="15840" tabRatio="935" firstSheet="2" activeTab="2" xr2:uid="{00000000-000D-0000-FFFF-FFFF00000000}"/>
  </bookViews>
  <sheets>
    <sheet name="Drop-downs" sheetId="13" state="hidden" r:id="rId1"/>
    <sheet name="Log of Changes" sheetId="31" state="hidden" r:id="rId2"/>
    <sheet name="Instructions" sheetId="34" r:id="rId3"/>
    <sheet name="Reference Documentation --&gt;" sheetId="32" state="hidden" r:id="rId4"/>
    <sheet name="Trad'l Budget Request Template" sheetId="36" r:id="rId5"/>
    <sheet name="PDMS Budget Request Template" sheetId="37" r:id="rId6"/>
    <sheet name="DD Service Definitions WY21-26" sheetId="21" r:id="rId7"/>
    <sheet name="ABD Service Definitions WY21-26" sheetId="23" r:id="rId8"/>
    <sheet name="DD Waiver Rate Effective 1-1-24" sheetId="24" r:id="rId9"/>
    <sheet name="ABD WaiverRate Effective 1-1-24" sheetId="25" r:id="rId10"/>
  </sheets>
  <definedNames>
    <definedName name="_3413___504_NF_for_ARS" localSheetId="7">#REF!</definedName>
    <definedName name="_3413___504_NF_for_ARS" localSheetId="9">#REF!</definedName>
    <definedName name="_3413___504_NF_for_ARS" localSheetId="6">#REF!</definedName>
    <definedName name="_3413___504_NF_for_ARS" localSheetId="8">#REF!</definedName>
    <definedName name="_3413___504_NF_for_ARS" localSheetId="5">#REF!</definedName>
    <definedName name="_3413___504_NF_for_ARS" localSheetId="4">#REF!</definedName>
    <definedName name="_3413___504_NF_for_ARS">#REF!</definedName>
    <definedName name="_xlnm._FilterDatabase" localSheetId="9">'ABD WaiverRate Effective 1-1-24'!#REF!</definedName>
    <definedName name="_xlnm._FilterDatabase" localSheetId="8" hidden="1">'DD Waiver Rate Effective 1-1-24'!#REF!</definedName>
    <definedName name="kkk" localSheetId="7">#REF!</definedName>
    <definedName name="kkk" localSheetId="6">#REF!</definedName>
    <definedName name="kkk" localSheetId="8">#REF!</definedName>
    <definedName name="kkk" localSheetId="5">#REF!</definedName>
    <definedName name="kkk" localSheetId="4">#REF!</definedName>
    <definedName name="kkk">#REF!</definedName>
    <definedName name="_xlnm.Print_Titles" localSheetId="7">'ABD Service Definitions WY21-26'!$1:$1</definedName>
    <definedName name="_xlnm.Print_Titles" localSheetId="6">'DD Service Definitions WY21-26'!$1:$1</definedName>
    <definedName name="Z_1423E865_95EA_4A7A_A02A_E9DBA1FA2433_.wvu.FilterData" localSheetId="8" hidden="1">'DD Waiver Rate Effective 1-1-24'!#REF!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1" i="36" l="1"/>
  <c r="P32" i="36" s="1"/>
  <c r="P29" i="36"/>
  <c r="P30" i="36" s="1"/>
  <c r="P27" i="36"/>
  <c r="P28" i="36" s="1"/>
  <c r="P25" i="36"/>
  <c r="P26" i="36" s="1"/>
  <c r="L47" i="37" l="1"/>
  <c r="Q44" i="37"/>
  <c r="R44" i="37" s="1"/>
  <c r="J44" i="37"/>
  <c r="M44" i="37" s="1"/>
  <c r="L54" i="36"/>
  <c r="L53" i="36"/>
  <c r="R50" i="36"/>
  <c r="S50" i="36" s="1"/>
  <c r="J50" i="36"/>
  <c r="M50" i="36" s="1"/>
  <c r="O19" i="36"/>
  <c r="L36" i="36" l="1"/>
  <c r="L48" i="37" l="1"/>
  <c r="J18" i="37"/>
  <c r="M18" i="37" s="1"/>
  <c r="J45" i="37"/>
  <c r="M45" i="37" s="1"/>
  <c r="Q45" i="37"/>
  <c r="R45" i="37" s="1"/>
  <c r="Q48" i="37"/>
  <c r="R48" i="37" s="1"/>
  <c r="J48" i="37"/>
  <c r="Q47" i="37"/>
  <c r="R47" i="37" s="1"/>
  <c r="J47" i="37"/>
  <c r="Q46" i="37"/>
  <c r="R46" i="37" s="1"/>
  <c r="J46" i="37"/>
  <c r="M46" i="37" s="1"/>
  <c r="Q43" i="37"/>
  <c r="R43" i="37" s="1"/>
  <c r="J43" i="37"/>
  <c r="Q42" i="37"/>
  <c r="R42" i="37" s="1"/>
  <c r="J42" i="37"/>
  <c r="M42" i="37" s="1"/>
  <c r="Q41" i="37"/>
  <c r="R41" i="37" s="1"/>
  <c r="J41" i="37"/>
  <c r="Q40" i="37"/>
  <c r="R40" i="37" s="1"/>
  <c r="J40" i="37"/>
  <c r="Q39" i="37"/>
  <c r="R39" i="37" s="1"/>
  <c r="J39" i="37"/>
  <c r="M39" i="37" s="1"/>
  <c r="Q38" i="37"/>
  <c r="R38" i="37" s="1"/>
  <c r="J38" i="37"/>
  <c r="Q37" i="37"/>
  <c r="R37" i="37" s="1"/>
  <c r="J37" i="37"/>
  <c r="Q36" i="37"/>
  <c r="R36" i="37" s="1"/>
  <c r="J36" i="37"/>
  <c r="Q35" i="37"/>
  <c r="R35" i="37" s="1"/>
  <c r="J35" i="37"/>
  <c r="M35" i="37" s="1"/>
  <c r="Q34" i="37"/>
  <c r="R34" i="37" s="1"/>
  <c r="J34" i="37"/>
  <c r="Q33" i="37"/>
  <c r="R33" i="37" s="1"/>
  <c r="J33" i="37"/>
  <c r="Q32" i="37"/>
  <c r="R32" i="37" s="1"/>
  <c r="J32" i="37"/>
  <c r="M32" i="37" s="1"/>
  <c r="Q31" i="37"/>
  <c r="R31" i="37" s="1"/>
  <c r="J31" i="37"/>
  <c r="Q30" i="37"/>
  <c r="R30" i="37" s="1"/>
  <c r="J30" i="37"/>
  <c r="Q29" i="37"/>
  <c r="R29" i="37" s="1"/>
  <c r="J29" i="37"/>
  <c r="Q28" i="37"/>
  <c r="R28" i="37" s="1"/>
  <c r="J28" i="37"/>
  <c r="Q27" i="37"/>
  <c r="R27" i="37" s="1"/>
  <c r="J27" i="37"/>
  <c r="J26" i="37"/>
  <c r="J25" i="37"/>
  <c r="J24" i="37"/>
  <c r="M24" i="37" s="1"/>
  <c r="J23" i="37"/>
  <c r="M23" i="37" s="1"/>
  <c r="Q22" i="37"/>
  <c r="R22" i="37" s="1"/>
  <c r="J22" i="37"/>
  <c r="M22" i="37" s="1"/>
  <c r="Q21" i="37"/>
  <c r="R21" i="37" s="1"/>
  <c r="J21" i="37"/>
  <c r="Q20" i="37"/>
  <c r="R20" i="37" s="1"/>
  <c r="J20" i="37"/>
  <c r="M20" i="37" s="1"/>
  <c r="Q19" i="37"/>
  <c r="R19" i="37" s="1"/>
  <c r="J19" i="37"/>
  <c r="M19" i="37" s="1"/>
  <c r="Q18" i="37"/>
  <c r="R18" i="37" s="1"/>
  <c r="G18" i="37"/>
  <c r="R17" i="37"/>
  <c r="M47" i="37" l="1"/>
  <c r="M28" i="37"/>
  <c r="M21" i="37"/>
  <c r="Q23" i="37"/>
  <c r="R23" i="37" s="1"/>
  <c r="Q25" i="37"/>
  <c r="R25" i="37" s="1"/>
  <c r="M33" i="37"/>
  <c r="M43" i="37"/>
  <c r="M40" i="37"/>
  <c r="M29" i="37"/>
  <c r="M26" i="37"/>
  <c r="M36" i="37"/>
  <c r="Q24" i="37"/>
  <c r="R24" i="37" s="1"/>
  <c r="M25" i="37"/>
  <c r="Q26" i="37"/>
  <c r="R26" i="37" s="1"/>
  <c r="M34" i="37"/>
  <c r="M38" i="37"/>
  <c r="M27" i="37"/>
  <c r="M31" i="37"/>
  <c r="M30" i="37"/>
  <c r="M37" i="37"/>
  <c r="M41" i="37"/>
  <c r="M48" i="37"/>
  <c r="G18" i="36"/>
  <c r="L24" i="36"/>
  <c r="L23" i="36"/>
  <c r="R49" i="37" l="1"/>
  <c r="M49" i="37"/>
  <c r="M51" i="37" l="1"/>
  <c r="M55" i="37" s="1"/>
  <c r="R51" i="36" l="1"/>
  <c r="S51" i="36" s="1"/>
  <c r="J51" i="36"/>
  <c r="M51" i="36" s="1"/>
  <c r="O31" i="36" l="1"/>
  <c r="O29" i="36"/>
  <c r="O32" i="36" l="1"/>
  <c r="O30" i="36"/>
  <c r="J49" i="36"/>
  <c r="L49" i="36" s="1"/>
  <c r="M49" i="36" s="1"/>
  <c r="J53" i="36"/>
  <c r="M53" i="36" s="1"/>
  <c r="R54" i="36"/>
  <c r="S54" i="36" s="1"/>
  <c r="J54" i="36"/>
  <c r="R53" i="36"/>
  <c r="S53" i="36" s="1"/>
  <c r="R52" i="36"/>
  <c r="S52" i="36" s="1"/>
  <c r="R49" i="36"/>
  <c r="S49" i="36" s="1"/>
  <c r="R48" i="36"/>
  <c r="S48" i="36" s="1"/>
  <c r="R47" i="36"/>
  <c r="S47" i="36" s="1"/>
  <c r="J47" i="36"/>
  <c r="R46" i="36"/>
  <c r="S46" i="36" s="1"/>
  <c r="J46" i="36"/>
  <c r="L46" i="36" s="1"/>
  <c r="M46" i="36" s="1"/>
  <c r="R45" i="36"/>
  <c r="S45" i="36" s="1"/>
  <c r="R44" i="36"/>
  <c r="S44" i="36" s="1"/>
  <c r="R43" i="36"/>
  <c r="S43" i="36" s="1"/>
  <c r="J43" i="36"/>
  <c r="R42" i="36"/>
  <c r="S42" i="36" s="1"/>
  <c r="J42" i="36"/>
  <c r="L42" i="36" s="1"/>
  <c r="M42" i="36" s="1"/>
  <c r="R41" i="36"/>
  <c r="S41" i="36" s="1"/>
  <c r="R40" i="36"/>
  <c r="S40" i="36" s="1"/>
  <c r="R39" i="36"/>
  <c r="S39" i="36" s="1"/>
  <c r="J39" i="36"/>
  <c r="R38" i="36"/>
  <c r="S38" i="36" s="1"/>
  <c r="J38" i="36"/>
  <c r="R37" i="36"/>
  <c r="S37" i="36" s="1"/>
  <c r="O36" i="36"/>
  <c r="R36" i="36" s="1"/>
  <c r="S36" i="36" s="1"/>
  <c r="J36" i="36"/>
  <c r="R35" i="36"/>
  <c r="S35" i="36" s="1"/>
  <c r="R34" i="36"/>
  <c r="S34" i="36" s="1"/>
  <c r="R33" i="36"/>
  <c r="S33" i="36" s="1"/>
  <c r="J33" i="36"/>
  <c r="R29" i="36"/>
  <c r="J29" i="36"/>
  <c r="O27" i="36"/>
  <c r="O28" i="36" s="1"/>
  <c r="S28" i="36" s="1"/>
  <c r="O25" i="36"/>
  <c r="O26" i="36" s="1"/>
  <c r="S26" i="36" s="1"/>
  <c r="R24" i="36"/>
  <c r="S24" i="36" s="1"/>
  <c r="J24" i="36"/>
  <c r="R23" i="36"/>
  <c r="S23" i="36" s="1"/>
  <c r="O21" i="36"/>
  <c r="R21" i="36" s="1"/>
  <c r="R19" i="36"/>
  <c r="R18" i="36"/>
  <c r="S18" i="36" s="1"/>
  <c r="J18" i="36"/>
  <c r="M18" i="36" s="1"/>
  <c r="S17" i="36"/>
  <c r="S21" i="36" l="1"/>
  <c r="R22" i="36"/>
  <c r="S19" i="36"/>
  <c r="R20" i="36"/>
  <c r="S20" i="36" s="1"/>
  <c r="F30" i="36"/>
  <c r="S30" i="36"/>
  <c r="F32" i="36"/>
  <c r="S32" i="36"/>
  <c r="S29" i="36"/>
  <c r="R30" i="36"/>
  <c r="F28" i="36"/>
  <c r="F26" i="36"/>
  <c r="R25" i="36"/>
  <c r="S25" i="36" s="1"/>
  <c r="J27" i="36"/>
  <c r="J31" i="36"/>
  <c r="J19" i="36"/>
  <c r="M19" i="36" s="1"/>
  <c r="J23" i="36"/>
  <c r="M23" i="36" s="1"/>
  <c r="J35" i="36"/>
  <c r="L35" i="36" s="1"/>
  <c r="M35" i="36" s="1"/>
  <c r="J40" i="36"/>
  <c r="L40" i="36" s="1"/>
  <c r="M40" i="36" s="1"/>
  <c r="J44" i="36"/>
  <c r="L44" i="36" s="1"/>
  <c r="M44" i="36" s="1"/>
  <c r="J52" i="36"/>
  <c r="M52" i="36" s="1"/>
  <c r="J21" i="36"/>
  <c r="M21" i="36" s="1"/>
  <c r="J48" i="36"/>
  <c r="L48" i="36" s="1"/>
  <c r="M48" i="36" s="1"/>
  <c r="J25" i="36"/>
  <c r="M25" i="36" s="1"/>
  <c r="J34" i="36"/>
  <c r="L34" i="36" s="1"/>
  <c r="M34" i="36" s="1"/>
  <c r="J37" i="36"/>
  <c r="L37" i="36" s="1"/>
  <c r="M37" i="36" s="1"/>
  <c r="J41" i="36"/>
  <c r="L41" i="36" s="1"/>
  <c r="M41" i="36" s="1"/>
  <c r="J45" i="36"/>
  <c r="L45" i="36" s="1"/>
  <c r="M45" i="36" s="1"/>
  <c r="M36" i="36"/>
  <c r="L43" i="36"/>
  <c r="M43" i="36" s="1"/>
  <c r="L47" i="36"/>
  <c r="M47" i="36" s="1"/>
  <c r="M24" i="36"/>
  <c r="M38" i="36"/>
  <c r="M54" i="36"/>
  <c r="R31" i="36"/>
  <c r="M33" i="36"/>
  <c r="R27" i="36"/>
  <c r="L29" i="36"/>
  <c r="M29" i="36" s="1"/>
  <c r="M39" i="36"/>
  <c r="S31" i="36" l="1"/>
  <c r="R32" i="36"/>
  <c r="R26" i="36"/>
  <c r="S27" i="36"/>
  <c r="R28" i="36"/>
  <c r="L31" i="36"/>
  <c r="M31" i="36" s="1"/>
  <c r="L27" i="36"/>
  <c r="M27" i="36" s="1"/>
  <c r="M55" i="36" l="1"/>
  <c r="O20" i="36" l="1"/>
  <c r="F20" i="36"/>
  <c r="S22" i="36"/>
  <c r="F22" i="36" s="1"/>
  <c r="S55" i="36" l="1"/>
  <c r="M57" i="36" s="1"/>
  <c r="M61" i="36" s="1"/>
  <c r="O22"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P20" authorId="0" shapeId="0" xr:uid="{00000000-0006-0000-0400-000001000000}">
      <text>
        <r>
          <rPr>
            <b/>
            <sz val="9"/>
            <color indexed="81"/>
            <rFont val="Tahoma"/>
            <family val="2"/>
          </rPr>
          <t>Author:</t>
        </r>
        <r>
          <rPr>
            <sz val="9"/>
            <color indexed="81"/>
            <rFont val="Tahoma"/>
            <family val="2"/>
          </rPr>
          <t xml:space="preserve">
Max of 30 units, cannot exceed # of units for actual service level &amp; must account for previously used units for an individual
</t>
        </r>
      </text>
    </comment>
    <comment ref="P22" authorId="0" shapeId="0" xr:uid="{00000000-0006-0000-0400-000002000000}">
      <text>
        <r>
          <rPr>
            <b/>
            <sz val="9"/>
            <color indexed="81"/>
            <rFont val="Tahoma"/>
            <family val="2"/>
          </rPr>
          <t>Author:</t>
        </r>
        <r>
          <rPr>
            <sz val="9"/>
            <color indexed="81"/>
            <rFont val="Tahoma"/>
            <family val="2"/>
          </rPr>
          <t xml:space="preserve">
Max of 30 units, cannot exceed # of units for actual service level &amp; must account for previously used units for an individual</t>
        </r>
      </text>
    </comment>
  </commentList>
</comments>
</file>

<file path=xl/sharedStrings.xml><?xml version="1.0" encoding="utf-8"?>
<sst xmlns="http://schemas.openxmlformats.org/spreadsheetml/2006/main" count="2744" uniqueCount="776">
  <si>
    <t>Drop Down Lists for IHS Services</t>
  </si>
  <si>
    <t>AA</t>
  </si>
  <si>
    <t>Frequency</t>
  </si>
  <si>
    <t>Frequency - Non-Med Trans</t>
  </si>
  <si>
    <t>Frequency - PERS</t>
  </si>
  <si>
    <t>Contracted With</t>
  </si>
  <si>
    <t>Vacancy Factor</t>
  </si>
  <si>
    <t>Services without Admin</t>
  </si>
  <si>
    <t>Services with Admin</t>
  </si>
  <si>
    <t>Services - Family Friendly</t>
  </si>
  <si>
    <t>Service Description</t>
  </si>
  <si>
    <t>Method of Service Delivery</t>
  </si>
  <si>
    <t>Frequency Description</t>
  </si>
  <si>
    <t>Proc Code</t>
  </si>
  <si>
    <r>
      <rPr>
        <b/>
        <sz val="11"/>
        <color theme="1"/>
        <rFont val="Calibri"/>
        <family val="2"/>
        <scheme val="minor"/>
      </rPr>
      <t>Mod 1</t>
    </r>
    <r>
      <rPr>
        <sz val="11"/>
        <color theme="1"/>
        <rFont val="Calibri"/>
        <family val="2"/>
        <scheme val="minor"/>
      </rPr>
      <t xml:space="preserve">
</t>
    </r>
    <r>
      <rPr>
        <i/>
        <sz val="10"/>
        <color theme="1"/>
        <rFont val="Calibri"/>
        <family val="2"/>
        <scheme val="minor"/>
      </rPr>
      <t>dropdown</t>
    </r>
  </si>
  <si>
    <r>
      <rPr>
        <b/>
        <sz val="11"/>
        <color theme="1"/>
        <rFont val="Calibri"/>
        <family val="2"/>
        <scheme val="minor"/>
      </rPr>
      <t>Mod 2</t>
    </r>
    <r>
      <rPr>
        <sz val="11"/>
        <color theme="1"/>
        <rFont val="Calibri"/>
        <family val="2"/>
        <scheme val="minor"/>
      </rPr>
      <t xml:space="preserve">
</t>
    </r>
    <r>
      <rPr>
        <i/>
        <sz val="10"/>
        <color theme="1"/>
        <rFont val="Calibri"/>
        <family val="2"/>
        <scheme val="minor"/>
      </rPr>
      <t>dropdown</t>
    </r>
  </si>
  <si>
    <r>
      <rPr>
        <b/>
        <sz val="11"/>
        <color theme="1"/>
        <rFont val="Calibri"/>
        <family val="2"/>
        <scheme val="minor"/>
      </rPr>
      <t>Mod 3</t>
    </r>
    <r>
      <rPr>
        <sz val="11"/>
        <color theme="1"/>
        <rFont val="Calibri"/>
        <family val="2"/>
        <scheme val="minor"/>
      </rPr>
      <t xml:space="preserve">
</t>
    </r>
    <r>
      <rPr>
        <i/>
        <sz val="10"/>
        <color theme="1"/>
        <rFont val="Calibri"/>
        <family val="2"/>
        <scheme val="minor"/>
      </rPr>
      <t>dropdown</t>
    </r>
  </si>
  <si>
    <r>
      <rPr>
        <b/>
        <sz val="11"/>
        <color theme="1"/>
        <rFont val="Calibri"/>
        <family val="2"/>
        <scheme val="minor"/>
      </rPr>
      <t>Mod 4</t>
    </r>
    <r>
      <rPr>
        <sz val="11"/>
        <color theme="1"/>
        <rFont val="Calibri"/>
        <family val="2"/>
        <scheme val="minor"/>
      </rPr>
      <t xml:space="preserve">
</t>
    </r>
    <r>
      <rPr>
        <i/>
        <sz val="10"/>
        <color theme="1"/>
        <rFont val="Calibri"/>
        <family val="2"/>
        <scheme val="minor"/>
      </rPr>
      <t>dropdown</t>
    </r>
  </si>
  <si>
    <r>
      <rPr>
        <b/>
        <sz val="11"/>
        <color theme="1"/>
        <rFont val="Calibri"/>
        <family val="2"/>
        <scheme val="minor"/>
      </rPr>
      <t>Unit</t>
    </r>
    <r>
      <rPr>
        <sz val="11"/>
        <color theme="1"/>
        <rFont val="Calibri"/>
        <family val="2"/>
        <scheme val="minor"/>
      </rPr>
      <t xml:space="preserve">
</t>
    </r>
    <r>
      <rPr>
        <i/>
        <sz val="10"/>
        <color theme="1"/>
        <rFont val="Calibri"/>
        <family val="2"/>
        <scheme val="minor"/>
      </rPr>
      <t>dropdown</t>
    </r>
  </si>
  <si>
    <r>
      <rPr>
        <b/>
        <sz val="11"/>
        <color theme="1"/>
        <rFont val="Calibri"/>
        <family val="2"/>
        <scheme val="minor"/>
      </rPr>
      <t>Rate</t>
    </r>
    <r>
      <rPr>
        <sz val="11"/>
        <color theme="1"/>
        <rFont val="Calibri"/>
        <family val="2"/>
        <scheme val="minor"/>
      </rPr>
      <t xml:space="preserve">
</t>
    </r>
    <r>
      <rPr>
        <i/>
        <sz val="10"/>
        <color theme="1"/>
        <rFont val="Calibri"/>
        <family val="2"/>
        <scheme val="minor"/>
      </rPr>
      <t>dropdown</t>
    </r>
  </si>
  <si>
    <t>Medicaid levels and rates</t>
  </si>
  <si>
    <t>Waiver Type</t>
  </si>
  <si>
    <t>R1 - NHS</t>
  </si>
  <si>
    <t>Daily</t>
  </si>
  <si>
    <t>Trip</t>
  </si>
  <si>
    <t>Monthly</t>
  </si>
  <si>
    <t>Vendor</t>
  </si>
  <si>
    <t>Case Management/Service Coordination</t>
  </si>
  <si>
    <t>Individual Goods and Services</t>
  </si>
  <si>
    <t>G0505 - Specialty Svcs - Assessment/Consultation</t>
  </si>
  <si>
    <t>Traditional</t>
  </si>
  <si>
    <t>Days per week</t>
  </si>
  <si>
    <t>G0505</t>
  </si>
  <si>
    <t>SE</t>
  </si>
  <si>
    <t>UA</t>
  </si>
  <si>
    <t>U1</t>
  </si>
  <si>
    <t>GT</t>
  </si>
  <si>
    <t>15 min</t>
  </si>
  <si>
    <t>Per Unit</t>
  </si>
  <si>
    <t>CM</t>
  </si>
  <si>
    <t>Acquired Brain Disorder (ABD) Waiver</t>
  </si>
  <si>
    <t>R2 - Pathways</t>
  </si>
  <si>
    <t>Weekly</t>
  </si>
  <si>
    <t>Family Member</t>
  </si>
  <si>
    <t>Health Risk Screening Tool (HRST)</t>
  </si>
  <si>
    <t>Personal Emergency Response System (PERS)</t>
  </si>
  <si>
    <t>G0505 - Specialty Svcs - Assessment/Consultation - Telehealth</t>
  </si>
  <si>
    <t>PDMS</t>
  </si>
  <si>
    <t>Hours per week</t>
  </si>
  <si>
    <t>G0156</t>
  </si>
  <si>
    <t>U2</t>
  </si>
  <si>
    <t>hour</t>
  </si>
  <si>
    <t>Int. Det.</t>
  </si>
  <si>
    <t>CMADV</t>
  </si>
  <si>
    <t>Developmental Disability (DD) Waiver</t>
  </si>
  <si>
    <t>R3 - LRCS</t>
  </si>
  <si>
    <t>Mile</t>
  </si>
  <si>
    <t>FME</t>
  </si>
  <si>
    <t>Supports Intensity Scale (SIS)</t>
  </si>
  <si>
    <t>Non-Medical Transportation</t>
  </si>
  <si>
    <t>G0156 - Home Health Aide - Hospital</t>
  </si>
  <si>
    <t>Traditional + Telehealth</t>
  </si>
  <si>
    <t>Each</t>
  </si>
  <si>
    <t>H2011</t>
  </si>
  <si>
    <t>U3</t>
  </si>
  <si>
    <t>Per Month</t>
  </si>
  <si>
    <t>FSCM</t>
  </si>
  <si>
    <t>R4 - Community Bridges</t>
  </si>
  <si>
    <t>Quarterly</t>
  </si>
  <si>
    <t>Environmental Modification (EMOD) - Home</t>
  </si>
  <si>
    <t>Community Participation Services/Day</t>
  </si>
  <si>
    <t>H2011 - Crisis Response Services</t>
  </si>
  <si>
    <t>PDMS + Telehealth</t>
  </si>
  <si>
    <t>H2014</t>
  </si>
  <si>
    <t>U4</t>
  </si>
  <si>
    <t>Per Trip</t>
  </si>
  <si>
    <t>FSCMADV</t>
  </si>
  <si>
    <t>R5 - Monadnock</t>
  </si>
  <si>
    <t>Annually</t>
  </si>
  <si>
    <t>EMOD - Home - Smoke Detector</t>
  </si>
  <si>
    <t>Residential Habilitation/Personal Care</t>
  </si>
  <si>
    <t>H2011 - Crisis Response Services - Telehealth</t>
  </si>
  <si>
    <t>H2015</t>
  </si>
  <si>
    <t>U7</t>
  </si>
  <si>
    <t>NCCW</t>
  </si>
  <si>
    <t>R6 - Gateways</t>
  </si>
  <si>
    <t>EMOD - Home - Window</t>
  </si>
  <si>
    <t>Supported Employment</t>
  </si>
  <si>
    <t xml:space="preserve">H2011 - Crisis Response Services - COVID-19 </t>
  </si>
  <si>
    <t>H2016</t>
  </si>
  <si>
    <t>U8</t>
  </si>
  <si>
    <t>Ind. Det.</t>
  </si>
  <si>
    <t>FSNCCW</t>
  </si>
  <si>
    <t>R7- Moore Center</t>
  </si>
  <si>
    <t>EMOD - Security System</t>
  </si>
  <si>
    <t>Communty Support Services</t>
  </si>
  <si>
    <t>H2011 - Crisis Response Services - COVID-19 - Telehealth</t>
  </si>
  <si>
    <t>H2019</t>
  </si>
  <si>
    <t>U9</t>
  </si>
  <si>
    <t>ABDCM</t>
  </si>
  <si>
    <t>R8 - One Sky</t>
  </si>
  <si>
    <t>EMOD - Vehicle</t>
  </si>
  <si>
    <t>Crisis</t>
  </si>
  <si>
    <t>H2014 - Specialty Svcs Skills T&amp;D - Level 1</t>
  </si>
  <si>
    <t>H2023</t>
  </si>
  <si>
    <t>ABDCMADV</t>
  </si>
  <si>
    <t>R9 - Community Partners</t>
  </si>
  <si>
    <t xml:space="preserve">Specialty Svcs - Skills T&amp;D </t>
  </si>
  <si>
    <t>Respite</t>
  </si>
  <si>
    <t>Specialty Services (Assessments/Consultations)</t>
  </si>
  <si>
    <t>H2014 - Specialty Svcs Skills T&amp;D - Level 1 - Telehealth</t>
  </si>
  <si>
    <t>H2032</t>
  </si>
  <si>
    <t>----------</t>
  </si>
  <si>
    <t>R10 - Community Crossroads</t>
  </si>
  <si>
    <t>Specialty Svcs - Ther. Behav Svcs</t>
  </si>
  <si>
    <t>Wellness Coaching</t>
  </si>
  <si>
    <t>H2014 - Specialty Svcs Skills T&amp;D - Level 1 - PDMS</t>
  </si>
  <si>
    <t>S5161</t>
  </si>
  <si>
    <t>RPCLEV1</t>
  </si>
  <si>
    <t>Community Integration Services</t>
  </si>
  <si>
    <t>H2014 - Specialty Svcs Skills T&amp;D - Level 1 - PDMS - Telehealth</t>
  </si>
  <si>
    <t>S5165</t>
  </si>
  <si>
    <t>RPCLEV2</t>
  </si>
  <si>
    <t>Assistive Technology</t>
  </si>
  <si>
    <t>H2014 - Specialty Svcs Skills T&amp;D - Level 2</t>
  </si>
  <si>
    <t>S9451</t>
  </si>
  <si>
    <t>RPCLEV3</t>
  </si>
  <si>
    <t>H2014 - Specialty Svcs Skills T&amp;D - Level 2 - Telehealth</t>
  </si>
  <si>
    <t>T1005</t>
  </si>
  <si>
    <t>RPCLEV4</t>
  </si>
  <si>
    <t>H2014 - Specialty Svcs Skills T&amp;D - Level 2 - PDMS</t>
  </si>
  <si>
    <t>T1020</t>
  </si>
  <si>
    <t>RPCLEV5</t>
  </si>
  <si>
    <t>H2014 - Specialty Svcs Skills T&amp;D - Level 2 - PDMS - Telehealth</t>
  </si>
  <si>
    <t>T2002</t>
  </si>
  <si>
    <t>RPCLEV6</t>
  </si>
  <si>
    <t>H2015 - Community Support (CSS)</t>
  </si>
  <si>
    <t>T2021</t>
  </si>
  <si>
    <t>RPCLEV7</t>
  </si>
  <si>
    <t>T2022</t>
  </si>
  <si>
    <t>CSS</t>
  </si>
  <si>
    <t>Calculate</t>
  </si>
  <si>
    <t>H2015 - Community Support (CSS) - PDMS</t>
  </si>
  <si>
    <t>T2025</t>
  </si>
  <si>
    <t>CSS2</t>
  </si>
  <si>
    <t>H2015 - Community Support (CSS) - PDMS - Telehealth</t>
  </si>
  <si>
    <t>T2035</t>
  </si>
  <si>
    <t>ABDCSS</t>
  </si>
  <si>
    <t>H2015 - Community Support (CSS) - Level 2</t>
  </si>
  <si>
    <t>T2039</t>
  </si>
  <si>
    <t>ABDCSS2</t>
  </si>
  <si>
    <t>H2015 - Community Support (CSS) - Level 2 - Telehealth</t>
  </si>
  <si>
    <t>ABDRLEV1</t>
  </si>
  <si>
    <t>H2015 - Community Support (CSS) - Level 2 - PDMS</t>
  </si>
  <si>
    <t>ABDRLEV2</t>
  </si>
  <si>
    <t>H2015 - Community Support (CSS) - Level 2 - PDMS - Telehealth</t>
  </si>
  <si>
    <t>ABDRLEV3</t>
  </si>
  <si>
    <t>Individual Goods and Services (items/services otherwise not covered by NH State Plan)</t>
  </si>
  <si>
    <t>ABDRLEV4</t>
  </si>
  <si>
    <t>Individual Goods and Services (items/services otherwise not covered by NH State Plan) - Telehealth</t>
  </si>
  <si>
    <t>ABDRLEV5</t>
  </si>
  <si>
    <t>Individual Goods and Services (items/services otherwise not covered by NH State Plan) - PDMS</t>
  </si>
  <si>
    <t>ABDRLEV6</t>
  </si>
  <si>
    <t>Individual Goods and Services (items/services otherwise not covered by NH State Plan) - PDMS - Telehealth</t>
  </si>
  <si>
    <t>ABDRLEV7</t>
  </si>
  <si>
    <t>H2019 - Specialty Svcs Ther. Behav Svcs - Level 1</t>
  </si>
  <si>
    <t>ABDRLEV8</t>
  </si>
  <si>
    <t>H2019 - Specialty Svcs Ther. Behav Svcs - Level 1 - Telehealth</t>
  </si>
  <si>
    <t>------------</t>
  </si>
  <si>
    <t>H2019 - Specialty Svcs Ther. Behav Svcs - Level 1 - PDMS</t>
  </si>
  <si>
    <t>DH1</t>
  </si>
  <si>
    <t>H2019 - Specialty Svcs Ther. Behav Svcs - Level 1 - PDMS - Telehealth</t>
  </si>
  <si>
    <t>DH2</t>
  </si>
  <si>
    <t>H2019 - Specialty Svcs Ther. Behav Svcs - Level 2</t>
  </si>
  <si>
    <t>DH3</t>
  </si>
  <si>
    <t>H2019 - Specialty Svcs Ther. Behav Svcs - Level 2 - Telehealth</t>
  </si>
  <si>
    <t>DH4</t>
  </si>
  <si>
    <t>H2019 - Specialty Svcs Ther Behav Svcs - Level 2 - PDMS</t>
  </si>
  <si>
    <t>DH5</t>
  </si>
  <si>
    <t>H2019 - Specialty Svcs Ther Behav Svcs - Level 2 - PDMS - Telehealth</t>
  </si>
  <si>
    <t>DH6</t>
  </si>
  <si>
    <t>H2023 - Supported Employment (SEP) - Level 1</t>
  </si>
  <si>
    <t>ABDDHLEV1</t>
  </si>
  <si>
    <t>H2023 - Supported Employment (SEP) - Level 1 - Telehealth</t>
  </si>
  <si>
    <t>ABDDHLEV2</t>
  </si>
  <si>
    <t>H2023 - Supported Employment (SEP) - Level 1 - PDMS</t>
  </si>
  <si>
    <t>ABDDHLEV3</t>
  </si>
  <si>
    <t>H2023 - Supported Employment (SEP) - Level 1 - PDMS - Telehealth</t>
  </si>
  <si>
    <t>ABDDHLEV4</t>
  </si>
  <si>
    <t>H2023 - Supported Employment (SEP) - Level 2</t>
  </si>
  <si>
    <t>ABDDHLEV5</t>
  </si>
  <si>
    <t>H2023 - Supported Employment (SEP) - Level 2 - Telehealth</t>
  </si>
  <si>
    <t>ABDDHLEV6</t>
  </si>
  <si>
    <t>H2023 - Supported Employment (SEP) - Level 2 - PDMS</t>
  </si>
  <si>
    <t>H2023 - Supported Employment (SEP) - Level 2 - PDMS - Telehealth</t>
  </si>
  <si>
    <t>H2023 - Supported Employment (SEP) - Level 3</t>
  </si>
  <si>
    <t>--------------</t>
  </si>
  <si>
    <t>H2023 - Supported Employment (SEP) - Level 3 - Telehealth</t>
  </si>
  <si>
    <t>SEP</t>
  </si>
  <si>
    <t>H2023 - Supported Employment (SEP) - Level 3 - PDMS</t>
  </si>
  <si>
    <t>SEP2</t>
  </si>
  <si>
    <t>H2023 - Supported Employment (SEP) - Level 3 - PDMS - Telehealth</t>
  </si>
  <si>
    <t>SEP3</t>
  </si>
  <si>
    <t>H2032 - Community Integration Services - Activity (including Camperships)</t>
  </si>
  <si>
    <t>ABDSEP1</t>
  </si>
  <si>
    <t>H2032 - Community Integration Services - Activity (including Camperships) - Telehealth</t>
  </si>
  <si>
    <t>ABDSEP2</t>
  </si>
  <si>
    <t>H2032 - Community Integration Services - Activity (including Camperships) - PDMS</t>
  </si>
  <si>
    <t>ABDSEP3</t>
  </si>
  <si>
    <t>H2032 - Community Integration Services - Activity (including Camperships) - PDMS - Telehealth</t>
  </si>
  <si>
    <t>SSL1</t>
  </si>
  <si>
    <t>Personal Emergency Response System (PERS) - PDMS</t>
  </si>
  <si>
    <t>SSL2</t>
  </si>
  <si>
    <t>Personal Emergency Response System (PERS), CELL PHONE BASED</t>
  </si>
  <si>
    <t>SSLAssess</t>
  </si>
  <si>
    <t>Personal Emergency Response System (PERS), CELL PHONE BASED - PDMS</t>
  </si>
  <si>
    <t>ABDSSL1</t>
  </si>
  <si>
    <t>Environmental Modification Services  - Home</t>
  </si>
  <si>
    <t>ABDSSL2</t>
  </si>
  <si>
    <t>Environmental Modification Services  - Home Smoke Detector</t>
  </si>
  <si>
    <t>ABDSSLAssess</t>
  </si>
  <si>
    <t>Environmental Modification Services  - Home  - Window</t>
  </si>
  <si>
    <t>Environmental Modification Services - Security System</t>
  </si>
  <si>
    <t>HRST</t>
  </si>
  <si>
    <t>Environmental Modification Services - Vehicle</t>
  </si>
  <si>
    <t>Resp</t>
  </si>
  <si>
    <t>S9451 - Wellness Coaching - Exercise</t>
  </si>
  <si>
    <t>RESPMED</t>
  </si>
  <si>
    <t>S9451 - Wellness Coaching - Exercise - Telehealth</t>
  </si>
  <si>
    <t>S9451 - Wellness Coaching - Exercise - PDMS</t>
  </si>
  <si>
    <t>S9451 - Wellness Coaching - Exercise - PDMS - Telehealth</t>
  </si>
  <si>
    <t>T1005 - Respite care service</t>
  </si>
  <si>
    <t>T1005 - Respite care service - PDMS</t>
  </si>
  <si>
    <t>T1005 - Respite care service Behavioral/Medical</t>
  </si>
  <si>
    <t>T1005 - Respite care service Behavioral/Medical - PDMS</t>
  </si>
  <si>
    <t>CRRS</t>
  </si>
  <si>
    <t>T1020 - Residential Personal Care Level 1 (RPCLEV1)</t>
  </si>
  <si>
    <t>ABDCRRS</t>
  </si>
  <si>
    <t>T1020 - Residential Personal Care Level 1 (RPCLEV1) - Telehealth</t>
  </si>
  <si>
    <t>T1020 - Residential Personal Care Level 1 (RPCLEV1) - PDMS</t>
  </si>
  <si>
    <t>T1020 - Residential Personal Care Level 2 (RPCLEV2)</t>
  </si>
  <si>
    <t>T1020 - Residential Personal Care Level 2 (RPCLEV2) - Telehealth</t>
  </si>
  <si>
    <t>T1020 - Residential Personal Care Level 2 (RPCLEV2) - PDMS</t>
  </si>
  <si>
    <t>T1020 - Residential Personal Care Level 2 (RPCLEV2) - PDMS - Telehealth</t>
  </si>
  <si>
    <t>T1020 - Residential Personal Care Level 3 (RPCLEV3)</t>
  </si>
  <si>
    <t>T1020 - Residential Personal Care Level 3 (RPCLEV3) - Telehealth</t>
  </si>
  <si>
    <t>T1020 - Residential Personal Care Level 3 (RPCLEV3) - PDMS</t>
  </si>
  <si>
    <t>T1020 - Residential Personal Care Level 3 (RPCLEV3) - PDMS - Telehealth</t>
  </si>
  <si>
    <t>T1020 - Residential Personal Care Level 4 (RPCLEV4)</t>
  </si>
  <si>
    <t>T1020 - Residential Personal Care Level 4 (RPCLEV4) - Telehealth</t>
  </si>
  <si>
    <t>T1020 - Residential Personal Care Level 4 (RPCLEV4) - PDMS</t>
  </si>
  <si>
    <t>T1020 - Residential Personal Care Level 4 (RPCLEV4) - PDMS - Telehealth</t>
  </si>
  <si>
    <t>T1020 - Residential Personal Care Level 5 (RPCLEV5)</t>
  </si>
  <si>
    <t>T1020 - Residential Personal Care Level 5 (RPCLEV5) - Telehealth</t>
  </si>
  <si>
    <t>T1020 - Residential Personal Care Level 5 (RPCLEV5) - PDMS</t>
  </si>
  <si>
    <t>T1020 - Residential Personal Care Level 5 (RPCLEV5) - PDMS - Telehealth</t>
  </si>
  <si>
    <t>T1020 - Residential Personal Care Level 6 (RPCLEV6)</t>
  </si>
  <si>
    <t>T1020 - Residential Personal Care Level 6 (RPCLEV6) - Telehealth</t>
  </si>
  <si>
    <t>T1020 - Residential Personal Care Level 6 (RPCLEV6) - PDMS</t>
  </si>
  <si>
    <t>T1020 - Residential Personal Care Level 6 (RPCLEV6) - PDMS - Telehealth</t>
  </si>
  <si>
    <t>T1020 - Residential Personal Care Level 7 (RPCLEV7)</t>
  </si>
  <si>
    <t>T1020 - Residential Personal Care Level 7 (RPCLEV7) - Telehealth</t>
  </si>
  <si>
    <t>T1020 - Residential Personal Care Level 7 (RPCLEV7) - PDMS</t>
  </si>
  <si>
    <t>T1020 - Residential Personal Care Level 7 (RPCLEV7) - PDMS - Telehealth</t>
  </si>
  <si>
    <t>Non-Medical Transportation - PDMS</t>
  </si>
  <si>
    <t>T2021 - Day Hab Level 1</t>
  </si>
  <si>
    <t>T2021 - Day Hab Level 1 - Telehealth</t>
  </si>
  <si>
    <t>T2021 - Day Hab Level 1 - PDMS</t>
  </si>
  <si>
    <t>T2021 - Day Hab Level 1 - PDMS - Telehealth</t>
  </si>
  <si>
    <t>T2021 - Day Hab Level 2</t>
  </si>
  <si>
    <t>T2021 - Day Hab Level 2 - Telehealth</t>
  </si>
  <si>
    <t>T2021 - Day Hab Level 2 - PDMS</t>
  </si>
  <si>
    <t>T2021 - Day Hab Level 2 - PDMS - Telehealth</t>
  </si>
  <si>
    <t>T2021 - Day Hab Level 3</t>
  </si>
  <si>
    <t>T2021 - Day Hab Level 3 - Telehealth</t>
  </si>
  <si>
    <t>T2021 - Day Hab Level 3 - PDMS</t>
  </si>
  <si>
    <t>T2021 - Day Hab Level 3 - PDMS - Telehealth</t>
  </si>
  <si>
    <t>T2021 - Day Hab Level 4</t>
  </si>
  <si>
    <t>T2021 - Day Hab Level 4 - Telehealth</t>
  </si>
  <si>
    <t>T2021 - Day Hab Level 4 - PDMS</t>
  </si>
  <si>
    <t>T2021 - Day Hab Level 4 - PDMS - Telehealth</t>
  </si>
  <si>
    <t>T2021 - Day Hab Level 5</t>
  </si>
  <si>
    <t>T2021 - Day Hab Level 5 - Telehealth</t>
  </si>
  <si>
    <t>T2021 - Day Hab Level 5 - PDMS</t>
  </si>
  <si>
    <t>T2021 - Day Hab Level 5 - PDMS - Telehealth</t>
  </si>
  <si>
    <t>T2021 - Day Hab Level 6</t>
  </si>
  <si>
    <t>T2021 - Day Hab Level 6 - Telehealth</t>
  </si>
  <si>
    <t>T2021 - Day Hab Level 6 - PDMS</t>
  </si>
  <si>
    <t>T2021 - Day Hab Level 6 - PDMS - Telehealth</t>
  </si>
  <si>
    <t>T2022 - Case management</t>
  </si>
  <si>
    <t>T2022 - Case management - Telehealth</t>
  </si>
  <si>
    <t>T2022 - Case management - PDMS</t>
  </si>
  <si>
    <t>T2022 - Case management - PDMS - Telehealth</t>
  </si>
  <si>
    <t>T2022 - Case management Advocacy</t>
  </si>
  <si>
    <t>T2022 - Case management Advocacy - Telehealth</t>
  </si>
  <si>
    <t>T2022 - Case management Advocacy - PDMS</t>
  </si>
  <si>
    <t>T2022 - Case management Advocacy - PDMS - Telehealth</t>
  </si>
  <si>
    <t>T2022 - Family Support Coordination</t>
  </si>
  <si>
    <t>T2022 - Family Support Coordination - Telehealth</t>
  </si>
  <si>
    <t>T2022 - Family Support Coordination - PDMS</t>
  </si>
  <si>
    <t>T2022 - Family Support Coordination - PDMS - Telehealth</t>
  </si>
  <si>
    <t>T2025 - CDS Day/Res</t>
  </si>
  <si>
    <t>T2025 - CDS Res Only</t>
  </si>
  <si>
    <t>T2025 - CDS Day/SEP</t>
  </si>
  <si>
    <t>T2025 - CDS Day/Family Support</t>
  </si>
  <si>
    <t>T2025 - CDS Family Support/Respite</t>
  </si>
  <si>
    <t>T2025 - CDS CSS</t>
  </si>
  <si>
    <t>T2025 - Specialty Services Level 1</t>
  </si>
  <si>
    <t>T2025 - Specialty Services Level 2</t>
  </si>
  <si>
    <t>T2025 - Specialty Svcs Assessment/Consultation</t>
  </si>
  <si>
    <t>T2025 - Specialty Services - START Center</t>
  </si>
  <si>
    <t>T025 - Specialty Services - Supports Intensity Scale (SIS)</t>
  </si>
  <si>
    <t>T025 - Specialty Services - Supports Intensity Scale (SIS) - Telehealth</t>
  </si>
  <si>
    <t>T2025 - Specialty Services - HRST</t>
  </si>
  <si>
    <t>T2025 - Specialty Services - HRST - Telehealth</t>
  </si>
  <si>
    <t>T2025 - Wellness Coaching</t>
  </si>
  <si>
    <t>T2025 - Community Integration Services (including Camperships)</t>
  </si>
  <si>
    <t>T2025 - Specialty Services - START Clinical</t>
  </si>
  <si>
    <t>T2025 - Specialty Services - START Multidisciplinary</t>
  </si>
  <si>
    <t>T2035 - Assistive Technology (items/services otherwise not covered by the NH State Plan)</t>
  </si>
  <si>
    <t>T2035 - Assistive Technology (items/services otherwise not covered by the NH State Plan) - Telehealth</t>
  </si>
  <si>
    <t>To track services can we put into MMIS:</t>
  </si>
  <si>
    <t>T2035 - Assistive Technology (items/services otherwise not covered by the NH State Plan) - PDMS</t>
  </si>
  <si>
    <t>If PDMS Method of Delivery</t>
  </si>
  <si>
    <t>T2035 - Assistive Technology (items/services otherwise not covered by the NH State Plan) - PDMS - Telehealth</t>
  </si>
  <si>
    <t>If Service Delivered Via Telehealth*</t>
  </si>
  <si>
    <t>Mod 3 or 4</t>
  </si>
  <si>
    <t>POS</t>
  </si>
  <si>
    <t>Changes</t>
  </si>
  <si>
    <t>Rows 1-14 are unchanged</t>
  </si>
  <si>
    <t>Rows 15 - 17, removed references to supporting sheet with rate and unit calculation. Option: Pull in set rates for case manangement, HRST, and SIS and create a blank for unit entry. Line item totals would then auto calculate on the summary tab</t>
  </si>
  <si>
    <t xml:space="preserve">Rows 18-19, removed references to supporting sheets. The supporting sheets do not have set rates for these activities. </t>
  </si>
  <si>
    <t>D25 - E35, removed references to supporting sheets</t>
  </si>
  <si>
    <t xml:space="preserve">There was a blank drop down in cell F88. I deleted this. </t>
  </si>
  <si>
    <t>Comments</t>
  </si>
  <si>
    <t>Kept service defintion and service rate tabs for reference. These aren't doing work in the workbook and can be deleted if desired</t>
  </si>
  <si>
    <t>Medicaid Revenue table calculations are completed by referencing a rate table placed in hidden columns in the Total Budget tab (this was an original construction choice, I did not add)</t>
  </si>
  <si>
    <t>Choose Waiver:</t>
  </si>
  <si>
    <t>Acquired Brain Disorder Waiver (ABD)</t>
  </si>
  <si>
    <t>Score</t>
  </si>
  <si>
    <t>Date of Score</t>
  </si>
  <si>
    <t>HRST Score</t>
  </si>
  <si>
    <t>Medicaid ID:</t>
  </si>
  <si>
    <t>SIS Score</t>
  </si>
  <si>
    <t>-------</t>
  </si>
  <si>
    <t>Current Budget</t>
  </si>
  <si>
    <t>CM - PDMS</t>
  </si>
  <si>
    <t>ABDCM - PDMS</t>
  </si>
  <si>
    <t>Community Support Services</t>
  </si>
  <si>
    <t>Pick Service &amp; Level for the waiver below, from drop down</t>
  </si>
  <si>
    <t>Rate per Unit</t>
  </si>
  <si>
    <t>Units</t>
  </si>
  <si>
    <t>Annualized Total</t>
  </si>
  <si>
    <t>Rate</t>
  </si>
  <si>
    <t>Example</t>
  </si>
  <si>
    <t>Pick Case Mgt&gt;&gt;</t>
  </si>
  <si>
    <t>Pick Res level&gt;&gt;</t>
  </si>
  <si>
    <t>Pick CSS level&gt;&gt;</t>
  </si>
  <si>
    <t>Pick CPS-DAY level&gt;&gt;</t>
  </si>
  <si>
    <t>Pick SEP level&gt;&gt;</t>
  </si>
  <si>
    <t>Pick EMOD Type&gt;&gt;</t>
  </si>
  <si>
    <t>Pick Respite level&gt;&gt;</t>
  </si>
  <si>
    <t>Pick PERS level&gt;&gt;</t>
  </si>
  <si>
    <t>Pick Non-Med Trans&gt;&gt;</t>
  </si>
  <si>
    <t>Pick Comm Integ Svcs&gt;&gt;</t>
  </si>
  <si>
    <t>Pick Indiv. G &amp; S&gt;&gt;</t>
  </si>
  <si>
    <t>Pick Wellness Coaching&gt;&gt;</t>
  </si>
  <si>
    <t>Pick Assistive Tech&gt;&gt;</t>
  </si>
  <si>
    <t>Pick SSL level&gt;&gt;</t>
  </si>
  <si>
    <t>SSL1 - T2025</t>
  </si>
  <si>
    <t>SSL2 - T2025</t>
  </si>
  <si>
    <t>SSLAssess - T2025</t>
  </si>
  <si>
    <t>SSLAssess - G0505</t>
  </si>
  <si>
    <t>SSLAssess - G0505 - PDMS</t>
  </si>
  <si>
    <t>ABDSSLAssess - T2025</t>
  </si>
  <si>
    <t>ABDSSLAssess - G0505</t>
  </si>
  <si>
    <t>ABDSSLAssess - G0505 - PDMS</t>
  </si>
  <si>
    <t>SIS</t>
  </si>
  <si>
    <t>ABD HRST</t>
  </si>
  <si>
    <t>ABD SIS</t>
  </si>
  <si>
    <t>RESP - PDMS</t>
  </si>
  <si>
    <t>ABD Resp</t>
  </si>
  <si>
    <t>ABD RESPMED</t>
  </si>
  <si>
    <t>ABD RESP  - PDMS</t>
  </si>
  <si>
    <t>EMOD - Home</t>
  </si>
  <si>
    <t>EMOD - Home - PDMS</t>
  </si>
  <si>
    <t>EMOD - Home Smoke</t>
  </si>
  <si>
    <t>EMOD - Home Smoke - PDMS</t>
  </si>
  <si>
    <t>EMOD - Window</t>
  </si>
  <si>
    <t>EMOD - Window - PDMS</t>
  </si>
  <si>
    <t>EMOD - Security System - PDMS</t>
  </si>
  <si>
    <t>EMOD - Vehicle - PDMS</t>
  </si>
  <si>
    <t>ABD EMOD - Home</t>
  </si>
  <si>
    <t>ABD EMOD - Home - PDMS</t>
  </si>
  <si>
    <t>ABD EMOD - Home Smoke</t>
  </si>
  <si>
    <t>ABD EMOD - Home Smoke - PDMS</t>
  </si>
  <si>
    <t>ABD EMOD - Window</t>
  </si>
  <si>
    <t>ABD EMOD - Window - PDMS</t>
  </si>
  <si>
    <t>ABD EMOD - Security System</t>
  </si>
  <si>
    <t>ABD EMOD - Security System - PDMS</t>
  </si>
  <si>
    <t>ABD EMOD - Vehicle</t>
  </si>
  <si>
    <t>ABD EMOD - Vehicle - PDMS</t>
  </si>
  <si>
    <t>NMT - Trip</t>
  </si>
  <si>
    <t>NMT - Trip - PDMS</t>
  </si>
  <si>
    <t>NMT - Mile</t>
  </si>
  <si>
    <t>NMT - Mile - PDMS</t>
  </si>
  <si>
    <t>ABD NMT - Trip</t>
  </si>
  <si>
    <t>ABD NMT - Trip - PDMS</t>
  </si>
  <si>
    <t>ABD NMT - Mile</t>
  </si>
  <si>
    <t>ABD NMT - Mile - PDMS</t>
  </si>
  <si>
    <t>IG&amp;S</t>
  </si>
  <si>
    <t>IG&amp;S - PDMS</t>
  </si>
  <si>
    <t>ABD IG&amp;S</t>
  </si>
  <si>
    <t>ABD IG&amp;S - PDMS</t>
  </si>
  <si>
    <t>CIS</t>
  </si>
  <si>
    <t>CIS - PDMS</t>
  </si>
  <si>
    <t>ABD CIS</t>
  </si>
  <si>
    <t>ABD CIS - PDMS</t>
  </si>
  <si>
    <t>PERS</t>
  </si>
  <si>
    <t>PERS - PDMS</t>
  </si>
  <si>
    <t>PERS - Cell</t>
  </si>
  <si>
    <t>PERS - Cell - PDMS</t>
  </si>
  <si>
    <t>ABD PERS</t>
  </si>
  <si>
    <t>ABD PERS - PDMS</t>
  </si>
  <si>
    <t>ABD PERS - Cell</t>
  </si>
  <si>
    <t>ABD PERS - Cell - PDMS</t>
  </si>
  <si>
    <t>WellCoach - PDMS - S9451</t>
  </si>
  <si>
    <t>ABD WellCoach - S9451</t>
  </si>
  <si>
    <t>ABD WellCoach - PDMS - S9451</t>
  </si>
  <si>
    <t>AssistiveTech</t>
  </si>
  <si>
    <t>AssistiveTech - PDMS</t>
  </si>
  <si>
    <t>ABD AssistiveTech</t>
  </si>
  <si>
    <t>ABD AssistiveTech - PDMS</t>
  </si>
  <si>
    <t>Service</t>
  </si>
  <si>
    <t>Cap</t>
  </si>
  <si>
    <t>Definition</t>
  </si>
  <si>
    <t>Specify applicable (if any) limits on the amount, frequency, or duration of this service:</t>
  </si>
  <si>
    <t xml:space="preserve">Telehealth-Remote Service Provision </t>
  </si>
  <si>
    <t>Acute Care Service</t>
  </si>
  <si>
    <t>Service Agreement</t>
  </si>
  <si>
    <t>Day Habilitation
Alternate Service Title (if any):
Community Participation Services</t>
  </si>
  <si>
    <t>The provision of Community Participation Services in acute care hospitals will be reviewed and approved by the person-centered planning team on a quarterly basis. Please refer to additional assurance language found in Main-Brief Waiver Description under section "Main; B; Optional".</t>
  </si>
  <si>
    <t>This service may be provided remotely through telehealth as determined necessary by the state to ensure services are delivered while considering individual choice, cost effectiveness and compliance with CMS requirements and identified in the individual's person-centered plan. BDS will create and implement a Telehealth Checklist. The Telehealth Checklist will be completed by 2/1/2022. The checklist will act as a safeguard to ensure that a review of community integration is conducted throughout the person centered planning process and that the individual is not isolated. The checklist will ensure that the planning process has considered service needs and if these needs can be met by using a telehealth method of service delivery. If the individual requires hands-on assistance, telehealth service delivery shall not be an option. The Telehealth Checklist will include consideration of the percentage of time that telehealth service provision will be utilized. The amount of time chosen shall be determined during the person centered planning process and outlined in the individual service agreement. The Service Coordinator will complete the checklist during the person centered planning process in order to aid in the development of the annual individual service agreement, as well as during the quarterly monitoring activities required by He-M 503.10(m) (3) – (4). Telehealth service provision is currently available through allowances from the Appendix K. Implementation of the checklist will commence when the appendix K expires.</t>
  </si>
  <si>
    <t>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t>
  </si>
  <si>
    <t xml:space="preserve">Identifies the desired goals and outcomes for the individual over the coming year. </t>
  </si>
  <si>
    <t>Residential Habilitation</t>
  </si>
  <si>
    <t>This waiver service is not available to individuals who are eligible to receive such service through the Medicaid State Plan (including EPSDT benefits). Payment is not made for the cost of room and board, building maintenance, upkeep, nor improvement. The provision of Residential Habilitation Services in acute care hospitals will be reviewed and approved by the person-centered planning team on a quarterly basis. Please refer to additional assurance language found in Main-Brief Waiver Description under section "Main; B; Optional".</t>
  </si>
  <si>
    <t>In accordance with He-M 513, Respite Services consist of the provision of short-term care for participants unable to care for themselves because of the absence or need for relief of those persons who live with and normally provide care for the participant. Respite services can be provided in or out of the participant's home. Respite services should be provided in accordance with He-M 513.04 and/or He-M 513.05.</t>
  </si>
  <si>
    <t>When respite is provided as a service in a Participant Directed and Managed Service (PDMS) program, the total respite shall not exceed 20% of the overall PDMS budget. The BDS Bureau Chief has the ability to determine limits on a case by case basis due to capacity issues..</t>
  </si>
  <si>
    <r>
      <t xml:space="preserve">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  The provision of Respite in acute care hospitals will be reviewed and approved by the person-centered planning team on a quarterly basis. </t>
    </r>
    <r>
      <rPr>
        <sz val="11"/>
        <color rgb="FFFF0000"/>
        <rFont val="Calibri"/>
        <family val="2"/>
        <scheme val="minor"/>
      </rPr>
      <t>Please refer to additional assurance language found in Main-Brief Waiver Description under section "Main; B; Optional"</t>
    </r>
  </si>
  <si>
    <t>Description of respite services needs identified.</t>
  </si>
  <si>
    <t>Case Management
Alternate Service Title (if any):
Service Coordination</t>
  </si>
  <si>
    <t xml:space="preserve">Service Coordination: Services which will assist eligible individuals in gaining access to needed waiver and or State Plan services, as well as needed medical, social, educational and other services, regardless of the funding source. Monitoring shall be completed in accordance with He-M 503.10 (m) as follows: When an expanded service agreement has been approved by the individual, guardian, or representative and area agency director, the services shall be implemented and monitored as follows: (1) A person responsible for implementing any part of an expanded service agreement, including goals and support services, shall collect and record information about services provided and summarize progress as required by the service agreement or, at a minimum, monthly; (2) On at least a monthly basis, the service coordinator shall visit or have verbal contact with the individual or persons responsible for implementing an expanded service agreement and document these contacts; (3) The service coordinator shall visit the individual and contact the guardian, if any, at least quarterly, or more frequently if so specified in the individual’s expanded service agreement, to determine and document: a. Whether services match the interests and needs of the individual; b. Individual and guardian satisfaction with services; and c. Progress on the goals in the expanded service agreement; and (4) If the individual receives services under He-M 1001, He-M 521 or He-M 524, at least 2 of the service coordinator’s quarterly visits with the individual shall be in the home where the individual resides. </t>
  </si>
  <si>
    <t xml:space="preserve">Service Coordination may be provided remotely through telehealth as determined necessary to ensure services are delivered while considering individual choice, cost effectiveness and compliance with CMS requirements and identified in the individual's person-centered plan. Required home visits may not be completed via telehealth service provision. BDS will create and implement a Telehealth Checklist. The Telehealth Checklist will be completed by 2/1/2022. The checklist will act as a safeguard to ensure that a review of community integration is conducted throughout the person centered planning process and that the individual is not isolated. The checklist will ensure that the planning process has considered service needs and if these needs can be met by using a telehealth method of service delivery. If the individual requires hands-on assistance, telehealth service delivery shall not be an option. The Telehealth Checklist will include consideration of the percentage of time that telehealth service provision will be utilized. The amount of time chosen shall be determined during the person centered planning process and outlined in the individual service agreement. The Service Coordinator will complete the checklist during the person centered planning process in order to aid in the development of the annual individual service agreement, as well as during the quarterly monitoring activities required by He-M 503.10(m) (3) – (4). Telehealth service provision is currently available through allowances from the Appendix K. Implementation of the checklist will commence when the appendix K expires. Service coordination activities completed as required in He-M 503.10 (m) (2) may be completed via remote service delivery through telephone contact or video-call platforms. Service coordination activities completed as required in He-M 503.10 (m) (3) may be completed via remote service delivery through a video-call platform in order to ensure face to face contact. Service Coordination activities completed as required in He-M 503.10 (m) (4) must be completed in-person. Participant Directed and Managed Services home visits must be completed in-person. </t>
  </si>
  <si>
    <t>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 The provision of Service Coordination in acute care hospitals will be reviewed and approved by the person-centered planning team on a quarterly basis. Please refer to additional assurance language found in Main-Brief Waiver Description under section "Main; B; Optional".</t>
  </si>
  <si>
    <t>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 The provision of Supported Employment in acute care hospitals will be reviewed and approved by the person-centered planning team on a quarterly basis. Please refer to additional assurance language found in Main-Brief Waiver Description under section "Main; B; Optional".</t>
  </si>
  <si>
    <t xml:space="preserve">Identifies the desired employment goals and outcomes for the individual over the coming year. </t>
  </si>
  <si>
    <t>There is a service limitation cap of $10,000 over the course of a five year period of time.</t>
  </si>
  <si>
    <t xml:space="preserve">This service covers assistive technology and any related assistive technology services. Assistive technology means an item, piece of equipment, certification and training of a service animal (service animal as defined by the American Disabilities Act (ADA), or product system, whether acquired commercially, modified or customized, that is used to increase, maintain or improve functional capabilities of participants. Assistive technology services means a service that directs/assists a participant in the selection, acquisition or use of an assistive technology device. Assistive technology includes: (A) The evaluation of the assistive technology needs of a participant including a functional evaluation of the impact of the provision of appropriate assistive technology and appropriate services to the participant in the customary environment of the participant; (B) Services consisting of purchasing, leasing or otherwise providing for the acquisition of assistive technology/devices for participants. (C) Services consisting of selecting, designing, fitting, customizing, adapting, applying, maintaining, repairing or replacing assistive technology devices such as therapies, interventions, or services associated with other services in the service plan. (D) Coordination and use of necessary therapies, interventions or services associated with other services in the service plan. (E) Training or technical assistance for the participant or where appropriate, the family members, guardians, advocates or authorized representatives of the participant; and (F) Training or technical assistance for professional or other individuals who provides services to, employ or are otherwise substantially involved in the major life functions of participants. Devices, controls, or appliances, specified in the individual service agreement that enable the individual to increase their ability to perform activities of daily living, and/or perceive, control, or communicate with the environment in which they live will be covered. Adaptive equipment may only include items of durable and non-durable medical equipment necessary to address the individual’s functional limitations and specified in the plan of care. Adaptive equipment may be covered so long as the equipment is necessary to address the individual’s functional limitations and is not to be used for recreational purposes. May include performance of assessments to identify type of equipment needed by the participant. </t>
  </si>
  <si>
    <t>There is a service limitation cap of $10,000 over the course of a five year period of time. An individual may be able to exceed this cap on a case by case basis with the prior approval of BDS. A prior authorization for the amount requested above the service limit cap must include supporting documentation, identify need, and correlate to the person centered plan. Assistive technology provided through the waiver is over and above that which is available under the state plan or that is the obligation of the individual's employer.</t>
  </si>
  <si>
    <t>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 The provision of Assistive Technology in acute care hospitals will be reviewed and approved by the person-centered planning team on a quarterly basis. Please refer to additional assurance language found in Main-Brief Waiver Description under section "Main; B; Optional".</t>
  </si>
  <si>
    <t xml:space="preserve"> Individual service agreement (ISA) will specify the following: 1) The item; 2) The name of the healthcare practitioner recommending the item; 3) An evaluation or assessment regarding the appropriateness of the item; 4) A goal related to the use of the item; 5) The anticipated environment that the item will be used; 6) Current modifications to item/product and anticipated future modifications and anticipated cost. </t>
  </si>
  <si>
    <t>Community integration services inclusive of therapeutic services and camperships will have an $8,000 cap.</t>
  </si>
  <si>
    <t>Community integration services utilize activity based interventions to address the assessed needs of an individual as a means to health and well being as outlined in the service agreement. Community integration services are designed to support and enhance a person's level of functioning, independence and life activities, to promote health and wellness as well as reduce or eliminate the activity limitations and restrictions to participation in life situations caused by a disability. A pass or membership for admission to community based activities is covered only when needed to address assessed needs. Community based activity passes shall be purchased as day passes or monthly passes, whichever is the most cost effective. Community integration services include activities that promote and individual's health and well being. Fees for water safety training are allowable. Community based camperships are allowable. “Community Based Campership” is defined as a Summer Camp which is a disability-specific setting that is based in the community that provides opportunities for skill building, socialization, development and maintenance of independence and other activities that meet the needs of the individual as outlined in the Individualized Service Agreement and based on an assessed need as determined by the individual’s disability. The setting must be selected by the individual from among setting options including non-disability settings.</t>
  </si>
  <si>
    <t xml:space="preserve">Community integration services inclusive of therapeutic services and camperships will have an $8,000 cap. Any single community integration service over $2,000 will require a licensed healthcare practitioner’s recommendation. A health care practitioner's note is not needed for campership. The coverage of this service authorizes the purchase of goods and services that are not otherwise offered in the waiver or the state plan. </t>
  </si>
  <si>
    <t>This service may be provided remotely through telehealth as determined necessary by the State to ensure services are delivered while considering individual choice, cost effectiveness and compliance with CMS requirements and identified in the individual's person-centered plan. BDS will create and implement a Telehealth Checklist. The Telehealth Checklist will be completed by 2/1/2022. The checklist will act as a safeguard to ensure that a review of community integration is conducted throughout the person centered planning process and that the individual is not isolated. The checklist will ensure that the planning process has considered service needs and if these needs can be met by using a telehealth method of service delivery. If the individual requires hands-on assistance, telehealth service delivery shall not be an option. The Telehealth Checklist will include consideration of the percentage of time that telehealth service provision will be utilized. The amount of time chosen shall be determined during the person centered planning process and outlined in the individual service agreement. The Service Coordinator will complete the checklist during the person centered planning process in order to aid in the development of the annual individual service agreement, as well as during the quarterly monitoring activities required by He-M 503.10(m) (3) – (4). Telehealth service provision is currently available through allowances from the Appendix K. Implementation of the checklist will commence when the appendix K expires.</t>
  </si>
  <si>
    <t>Individual service agreement (ISA) will specify the following: 1) The service; 2) The name of the healthcare practitioner recommending the item (for single services $2,000 and over); 3) An evaluation or assessment regarding the appropriateness of the service; 4) A goal related to the use of the service; Community Based Campership is outlined in the Individualized Service Agreement and based on an assessed need as determined by the individual’s disability.</t>
  </si>
  <si>
    <t xml:space="preserve">Community Support Services are capped at 30 hours per week. </t>
  </si>
  <si>
    <t xml:space="preserve">Community Support Services are intended for the individual who has developed, or is trying to develop, skills to live independently within the community. Community Support Services consist of assistance provided to an individual to improve or maintain his or her skills in basic daily living, transportation and community integration; to enhance his or her personal development and well being in accordance with goals outlined in the individual's service agreement. </t>
  </si>
  <si>
    <t xml:space="preserve">Community Support Services are capped at 30 hours per week. Services may begin and continue for up to 24 consecutive months (two years) while the individual is still residing with his/her family. This service does not include costs related to room and board. The BDS Administrator reserves the right to exceed the cap and/or time limitations placed on this service on a case by case basis. </t>
  </si>
  <si>
    <t xml:space="preserve">This service may be provided remotely through telehealth as determined necessary by the State to ensure services are delivered while considering individual choice, cost effectiveness and compliance with CMS requirements and identified in the individual's person-centered plan. BDS will create and implement a Telehealth Checklist. The Telehealth Checklist will be completed by 2/1/2022. The checklist will act as a safeguard to ensure that a review of community integration is conducted throughout the person centered planning process and that the individual is not isolated. The checklist will ensure that the planning process has considered service needs and if these needs can be met by using a telehealth method of service delivery. If the individual requires hands-on assistance, telehealth service delivery shall not be an option. The Telehealth Checklist will include consideration of the percentage of time that telehealth service provision will be utilized. The amount of time chosen shall be determined during the person centered planning process and outlined in the individual service agreement. The Service Coordinator will complete the checklist during the person centered planning process in order to aid in the development of the annual individual service agreement, as well as during the quarterly monitoring activities required by He-M 503.10(m) (3) – (4). Telehealth service provision is currently available through allowances from the Appendix K. Implementation of the checklist will commence when the appendix K expires. </t>
  </si>
  <si>
    <t>This service may be provided in an acute care hospital, only when the parent or guardian is not available and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 The provision of Community Support Services in acute care hospitals will be reviewed and approved by the person-centered planning team on a quarterly basis. Please refer to additional assurance language found in Main-Brief Waiver Description under section "Main; B; Optional".</t>
  </si>
  <si>
    <t>Crisis Response Services</t>
  </si>
  <si>
    <t xml:space="preserve">Crisis Response Services: Include direct consultation, clinical evaluation, staffing supports and transportation to individuals who are experiencing a behavioral, emotional or medical crisis or challenge. These services are intended to address the individual's specific problems, thereby reducing the likelihood of harm to the individual or others, and assisting the individual to return to his/her pre-crisis status. </t>
  </si>
  <si>
    <t xml:space="preserve">This waiver service is not available to individuals who are eligible to receive such service through the Medicaid State Plan (including EPSDT benefits). Limited to six month approval. Six month approvals may be renewed based on individual need. </t>
  </si>
  <si>
    <t xml:space="preserve"> 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 The provision of Crisis Response Services in acute care hospitals will be reviewed and approved by the person-centered planning team on a quarterly basis. Please refer to additional assurance language found in Main-Brief Waiver Description under section "Main; B; Optional".</t>
  </si>
  <si>
    <t xml:space="preserve">Detailed description of the individuals circumstances and needs. </t>
  </si>
  <si>
    <t>Environmental and Vehicle Modification Services</t>
  </si>
  <si>
    <t xml:space="preserve">Environmental and Vehicle Modification Services: Include those physical adaptations to the private residence of the participant, or vehicle that is the waiver participants primary means of transportation, required by the individual's service plan, that are necessary to ensure the health, welfare and safety of the individual, or which enable the individual to function with greater independence in the home and community, and without which, the individual would require institutionalization. Such adaptations may include the installation of ramps and grab-bars, widening of doorways, modification of bathroom facilities, or installation of specialized electric and plumbing systems, which are necessary to accommodate the medical equipment and supplies, which are necessary for the welfare of the individual. Excluded are those adaptations or improvements to the home, which are of general utility, and are not of direct medical or remedial benefit to the individual, such as carpeting, roof repair, central air conditioning, etc. Adaptations that add to the total square footage of the home are excluded from this benefit except when necessary to complete an adaptation.(e.g., in order to improve entrance/egress to a residence or to configure a bathroom to accommodate a wheelchair). All modifications will be provided in accordance with applicable State or local building codes. Relative to vehicle modification, the following are excluded: Those adaptations or improvements to a vehicle that are of general utility, and are not of direct medical or remedial benefit to the individual; purchase or lease of a vehicle; and regularly scheduled upkeep and maintenance of a vehicle with the exception of upkeep and maintenance of the modifications. </t>
  </si>
  <si>
    <t xml:space="preserve">For individuals with unsafe wandering and running behaviors, outdoor fencing may be provided under this waiver. Waiver funds allocated toward the cost of such a fence shall not exceed $2,500 which can provide approximately 3,500 square feet of a safe area. Exceptions to this service limitation may be made on a case by case basis. Payment may not be made to adapt the vehicles that are owned or leased by paid providers of waiver services. </t>
  </si>
  <si>
    <t>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 The provision of Environmental and Vehicle Modifications in acute care hospitals will be reviewed and approved by the person-centered planning team on a quarterly basis. Please refer to additional assurance language found in Main-Brief Waiver Description under section "Main; B; Optional".</t>
  </si>
  <si>
    <t xml:space="preserve"> Individual's service plan should describe how the EMOD is necessary to ensure the health, welfare and safety of the individual, or how it will enable the individual to function with greater independence in the home and community, and without which, the individual would require institutionalization. </t>
  </si>
  <si>
    <t xml:space="preserve">There is an annual $1,500 service limit. </t>
  </si>
  <si>
    <t>Individual Goods and Services are services, equipment, or supplies not otherwise provided through this waiver or through the Medicaid State Plan that address an identified need in the individual service agreement (ISA) (including improving and maintaining the participant's opportunities for full membership in the community) and meet the following requirements: The item or service would decrease the need for other Medicaid services; and/or promote inclusion in the community; and/or increase the participant's safety in the home environment; and the participant and their family does not have the funds to purchase the item or service is not available through other sources. Must not be an otherwise covered state plan service. Goods and Services are purchased based on needs identified in the individual service agreement. Experimental or prohibited treatments are excluded. Individual Goods and Services must be documented in the ISA. The coverage of these services permits a state to authorize the purchase of goods and services that are not otherwise offered in the waiver or the state plan. The goods and services purchased under this coverage may not circumvent other restrictions on the claiming for the costs of room and board.</t>
  </si>
  <si>
    <t xml:space="preserve">There is an annual $1,500 service limit. An individual may exceed this service limit cap with prior authorization approval from BDS. A prior authorization for the amount requested beyond the service limit cap must include supporting documentation, identify need and correlate to the person centered plan. </t>
  </si>
  <si>
    <t xml:space="preserve"> This service may be provided remotely through telehealth as determined necessary by the state to ensure services are delivered while considering individual choice, cost effectiveness and compliance with CMS requirements and identified in the individual's person-centered plan. BDS will create and implement a Telehealth Checklist. The Telehealth Checklist will be completed by 2/1/2022. The checklist will act as a safeguard to ensure that a review of community integration is conducted throughout the person centered planning process and that the individual is not isolated. The checklist will ensure that the planning process has considered service needs and if these needs can be met by using a telehealth method of service delivery. If the individual requires hands-on assistance, telehealth service delivery shall not be an option. The Telehealth Checklist will include consideration of the percentage of time that telehealth service provision will be utilized. The amount of time chosen shall be determined during the person centered planning process and outlined in the individual service agreement. The Service Coordinator will complete the checklist during the person centered planning process in order to aid in the development of the annual individual service agreement, as well as during the quarterly monitoring activities required by He-M 503.10(m) (3) – (4). Telehealth service provision is currently available through allowances from the Appendix K. Implementation of the checklist will commence when the appendix K expires. </t>
  </si>
  <si>
    <t>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 The provision of Individual Goods and Services in acute care hospitals will be reviewed and approved by the person-centered planning team on a quarterly basis. Please refer to additional assurance language found in Main-Brief Waiver Description under section "Main; B; Optional".</t>
  </si>
  <si>
    <t xml:space="preserve">The item or service must be identified as necessary in the individual service agreement. A goal related to the use of the item or service should be available in the individual service agreement, amendments to the service agreement should indicate this item if it wasn't in the original service agreement. Documentation related to the use of the item should be available for review in monthly notes. This item should have an anticipated shelf life. The frequency of purchase would be contingent upon the continued need of the item and the item's ability to continue to meet that need. </t>
  </si>
  <si>
    <t>Non-Medical Transportation is capped at $5,000 annually. Up to $10,000 annual is allowable for individuals that require specialized transportation.</t>
  </si>
  <si>
    <t xml:space="preserve">Transportation services are designed specifically to improve the individual's and the caregiver's ability to access community activities within their own community in response to needs/choices identified through the individual's service agreement. Transportation services can include, but are not limited to: 1. Transport for safe movement from one place to another; 2. Travel training such as supporting the individual in learning how to access and use informal and public transport for independence and community integration; 3. Transportation service provided by different modalities, including; public and community transportation, taxi services, transportation specific to prepaid transportation cards, mileage reimbursement, volunteer transportation, and non-traditional transportation providers, and 4. Prepaid transportation vouchers and cards. 5. Parking and toll fees Payment for transportation under the waiver is limited to the costs of transportation needed to access a waiver service included in the participant’s service plan or access to other activities and resources identified in the service plan. </t>
  </si>
  <si>
    <t>Non-Medical Transportation is capped at $5,000 annually. Up to $10,000 annual is allowable for individuals that require specialized transportation including wheelchair van/lift and/or a van that allows the individual being transported to “not” be within arm’s reach of the driver for safety reasons. Verification of an individual's need for specialized transportation will be required upon request to the Bureau of Developmental Services. The Bureau of Developmental Services Administrator reserves the right to approve requests that exceed the cap on a case by case basis. Proof of this need to exceed the cap will be required upon request to the Bureau of Developmental Services. When the provider is transporting the individual, the individual is with the caretaker and the only transportation that may be covered is when the transportation that occurs is directly related to the individual's disability or specific to a caretaker providing the transportation to activities determined in the individual service agreement. Caretakers will provide proof of insurance, complete all required registry checks, and have a completed driving record check. Youth under the age of 16 shall not be reimbursed for public transportation expenses. The following are specifically excluded: 1. Adaptations or improvements to the vehicle that are of general utility, and are not of direct medical or remedial benefit to the individual; 2. Purchase or lease of a vehicle; and 3. Regularly scheduled upkeep and maintenance of a vehicle except upkeep and maintenance of the modifications. Coverage of non-medical transportation may be permitted when non-medical transportation is not otherwise available through a service in the waiver or the state plan.</t>
  </si>
  <si>
    <t>Description of Non-Medical Transportation services needs identified.</t>
  </si>
  <si>
    <t>Personal Emergency Response Services</t>
  </si>
  <si>
    <t>There is an annual $2,000 service limit.</t>
  </si>
  <si>
    <t xml:space="preserve">Smart technology including electronic devices that enable participants at risk of institutionalization to summon help in an emergency. Covered devices include wearable or portable devices that allow for safe mobility, response systems that are connected to the participant’s telephone and programmed to signal a response center when activated, staffed and monitored response systems that operate 24 hours/day, seven days/week and any device that informs of elopement such as wandering awareness alerts. Other covered items include seatbelt release covers, ID bracelets, GPS devices, monthly expenses that are affiliated with maintenance contracts and/or agreements to maintain the operations of the device/item. Devices can be an option to consider as a part of a multifaceted safety plan, specific to a participant's unique needs. </t>
  </si>
  <si>
    <t>There is an annual $2,000 service limit. An individual may exceed this service limit cap with prior authorization approval from BDS. A prior authorization for the amount requested beyond the service limit cap must include supporting documentation, identify need and correlate to the person centered plan. Any device that might be considered restrictive will be part of a modification plan (behavior plan) and will be approved by the individual, guardian and the local Human Rights Committee.</t>
  </si>
  <si>
    <t>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  The provision of Personal Emergency Response Services in acute care hospitals will be reviewed and approved by the person-centered planning team on a quarterly basis. Please refer to additional assurance language found in Main-Brief Waiver Description under section "Main; B; Optional".</t>
  </si>
  <si>
    <t>Specialty Services</t>
  </si>
  <si>
    <t>Specialty Services: Are intended for recipients whose needs in the areas of medical, behavioral, therapeutic, health and personal well-being require services which are specialized pertaining to unique conditions and aspects of developmental disabilities. Specialty Services are utilized to provide assessments and consultations and are used to contribute to the design, development and provision of services, training support staff to provide appropriate supports as well as the evaluation of service outcomes and transportation if applicable.</t>
  </si>
  <si>
    <t xml:space="preserve">Any items provided under this category must be based on an assessed need by a qualified provider and cannot be available as a benefit under the NH State Medicaid Plan. </t>
  </si>
  <si>
    <t xml:space="preserve"> This service may be provided remotely through telehealth as determined necessary by the state to ensure services are delivered while considering individual choice, cost effectiveness and compliance with CMS requirements and identified in the individual's person-centered plan. BDS will create and implement a Telehealth Checklist. The Telehealth Checklist will be completed by 2/1/2022. The checklist will act as a safeguard to ensure that a review of community integration is conducted throughout the person centered planning process and that the individual is not isolated. The checklist will ensure that the planning process has considered service needs and if these needs can be met by using a telehealth method of service delivery. If the individual requires hands-on assistance, telehealth service delivery shall not be an option. The Telehealth Checklist will include consideration of the percentage of time that telehealth service provision will be utilized. The amount of time chosen shall be determined during the person centered planning process and outlined in the individual service agreement. The Service Coordinator will complete the checklist during the person centered planning process in order to aid in the development of the annual individual service agreement, as well as during the quarterly monitoring activities required by He-M 503.10(m) (3) – (4). Telehealth service provision is currently available through allowances from the Appendix K. Implementation of the checklist will commence when the appendix K expires.</t>
  </si>
  <si>
    <t xml:space="preserve"> 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hospitals and home and community-based settings, and to preserve the individual’s functional abilities. The provision of Specialty Services in acute care hospitals will be reviewed and approved by the person-centered planning team on a quarterly basis. Please refer to additional assurance language found in Main-Brief Waiver Description under section "Main; B; Optional".</t>
  </si>
  <si>
    <t>Description of specialty services needs identified.</t>
  </si>
  <si>
    <t xml:space="preserve">Wellness coaching services has an annual cap of $5,000. </t>
  </si>
  <si>
    <t>Plan, direct, coach and mentor individuals with disabilities in community based, inclusive exercise activities based on a licensed recreational therapist or certified personal trainer’s recommendation. Develop specific goals for the individual’s service agreement, including activities that are carried over into the individual’s home and community; demonstrate exercise techniques and form, observe participants, explain to them corrective measures necessary to improve their skills, and transportation if applicable. Collaborate with the individual, his or her guardian (if applicable) and other caregivers and with other health and wellness professionals as needed. The Services must not otherwise be covered by NH State Plan.</t>
  </si>
  <si>
    <t xml:space="preserve"> This service may be provided in an acute care hospital under the following conditions: (A) Identified in an individual’s person-centered service plan; (B) Provided to meet needs of the individual that are not met through the provision of acute care hospital services; (C) Not a substitute for services that the hospital is obligated to provide through its conditions of participation or under Federal or State law, or under another applicable requirement; and (D) Designed to ensure smooth transitions between acute care settings and home and community-based settings, and to preserve the individual’s functional abilities. The provision of Wellness Coaching in acute care hospitals will be reviewed and approved by the person-centered planning team on a quarterly basis. Please refer to additional assurance language found in Main-Brief Waiver Description under section "Main; B; Optional".</t>
  </si>
  <si>
    <t xml:space="preserve">Identifies the desired wellness goals and outcomes for the individual over the coming year. </t>
  </si>
  <si>
    <t>Month</t>
  </si>
  <si>
    <t>Day</t>
  </si>
  <si>
    <t>U5</t>
  </si>
  <si>
    <t>U6</t>
  </si>
  <si>
    <t>Per Mile</t>
  </si>
  <si>
    <t>Item</t>
  </si>
  <si>
    <t>UB</t>
  </si>
  <si>
    <t>Section 1: Participant Demographics</t>
  </si>
  <si>
    <t>Individual (Last, First):</t>
  </si>
  <si>
    <t>Unit Type</t>
  </si>
  <si>
    <t>Months per Year</t>
  </si>
  <si>
    <t>Cost per Unit</t>
  </si>
  <si>
    <t>Standard rates - conditional formatting</t>
  </si>
  <si>
    <t>Ind. Determined  rates - conditional formatting</t>
  </si>
  <si>
    <t>Variable</t>
  </si>
  <si>
    <t>*</t>
  </si>
  <si>
    <t>Total Cost</t>
  </si>
  <si>
    <t>Units per Year</t>
  </si>
  <si>
    <t>Section 2: Direct Service Budget Development Worksheet</t>
  </si>
  <si>
    <t>Total Set Rate Budget:</t>
  </si>
  <si>
    <t>Service Specific Level/Type</t>
  </si>
  <si>
    <t>Area Agency:</t>
  </si>
  <si>
    <t>Annual Service Budget</t>
  </si>
  <si>
    <r>
      <rPr>
        <b/>
        <sz val="10"/>
        <color theme="1"/>
        <rFont val="Arial (body)"/>
      </rPr>
      <t>Annual Service Budget</t>
    </r>
    <r>
      <rPr>
        <sz val="11"/>
        <color theme="1"/>
        <rFont val="Calibri"/>
        <family val="2"/>
        <scheme val="minor"/>
      </rPr>
      <t>: This field will verify that the rate multiplied by the calculated units equals the Total Cost inputted in Col. D.</t>
    </r>
  </si>
  <si>
    <r>
      <rPr>
        <b/>
        <sz val="10"/>
        <color theme="1"/>
        <rFont val="Arial (body)"/>
      </rPr>
      <t>Units</t>
    </r>
    <r>
      <rPr>
        <sz val="11"/>
        <color theme="1"/>
        <rFont val="Calibri"/>
        <family val="2"/>
        <scheme val="minor"/>
      </rPr>
      <t>: Units will be calculated as Total Cost divided by Rate and prepopulate.</t>
    </r>
  </si>
  <si>
    <r>
      <rPr>
        <b/>
        <sz val="10"/>
        <color theme="1"/>
        <rFont val="Arial (body)"/>
      </rPr>
      <t>Unit Type</t>
    </r>
    <r>
      <rPr>
        <sz val="11"/>
        <color theme="1"/>
        <rFont val="Calibri"/>
        <family val="2"/>
        <scheme val="minor"/>
      </rPr>
      <t xml:space="preserve">: This list identifies the unit type by service (for example, daily, monthly, cost per unit).  Where the unit type lists "Variable" it means that within the service type, there are multiple unit options. </t>
    </r>
  </si>
  <si>
    <r>
      <rPr>
        <b/>
        <sz val="10"/>
        <color theme="1"/>
        <rFont val="Arial (body)"/>
      </rPr>
      <t>SIS Score and Date of Score</t>
    </r>
    <r>
      <rPr>
        <sz val="11"/>
        <color theme="1"/>
        <rFont val="Calibri"/>
        <family val="2"/>
        <scheme val="minor"/>
      </rPr>
      <t xml:space="preserve">: Please indicate the participant's most recent Supports Intensity Scale score and date. </t>
    </r>
  </si>
  <si>
    <r>
      <rPr>
        <b/>
        <sz val="10"/>
        <color theme="1"/>
        <rFont val="Arial (body)"/>
      </rPr>
      <t>HRST Score and Date of Score</t>
    </r>
    <r>
      <rPr>
        <sz val="11"/>
        <color theme="1"/>
        <rFont val="Calibri"/>
        <family val="2"/>
        <scheme val="minor"/>
      </rPr>
      <t xml:space="preserve">: Please indicate the participant's most recent Health Risk Screening Tool score and date. </t>
    </r>
  </si>
  <si>
    <r>
      <rPr>
        <b/>
        <sz val="10"/>
        <color theme="1"/>
        <rFont val="Arial (body)"/>
      </rPr>
      <t>Service Change Date</t>
    </r>
    <r>
      <rPr>
        <sz val="11"/>
        <color theme="1"/>
        <rFont val="Calibri"/>
        <family val="2"/>
        <scheme val="minor"/>
      </rPr>
      <t>: Please indicate the date in which the service change will take place.</t>
    </r>
  </si>
  <si>
    <r>
      <rPr>
        <b/>
        <sz val="10"/>
        <color theme="1"/>
        <rFont val="Arial (body)"/>
      </rPr>
      <t>Individual (Last, First)</t>
    </r>
    <r>
      <rPr>
        <sz val="11"/>
        <color theme="1"/>
        <rFont val="Calibri"/>
        <family val="2"/>
        <scheme val="minor"/>
      </rPr>
      <t>: Please type in the service participant's name - entering last name first and first name last.  For example Smith, John.</t>
    </r>
  </si>
  <si>
    <t>Instructions</t>
  </si>
  <si>
    <t>Budget Type</t>
  </si>
  <si>
    <t>Pick Crisis Support&gt;&gt;</t>
  </si>
  <si>
    <t>Ind Det Rate Annual Total</t>
  </si>
  <si>
    <t>This Page Intentionally Left Blank</t>
  </si>
  <si>
    <r>
      <rPr>
        <b/>
        <sz val="10"/>
        <color theme="1"/>
        <rFont val="Arial (body)"/>
      </rPr>
      <t>Choose Waiver</t>
    </r>
    <r>
      <rPr>
        <sz val="11"/>
        <color theme="1"/>
        <rFont val="Calibri"/>
        <family val="2"/>
        <scheme val="minor"/>
      </rPr>
      <t>: Using the drop down menu, select which waiver program the participant is currently enrolled in and seeking services through.  Options include the Developmental Disabilities Waiver (DD Waiver) and Acquired Brain Disorder Waiver (ABD).</t>
    </r>
  </si>
  <si>
    <t>Revised Annual Budget Amount</t>
  </si>
  <si>
    <t>Service Provider</t>
  </si>
  <si>
    <t>Annual Budget</t>
  </si>
  <si>
    <r>
      <rPr>
        <b/>
        <sz val="10"/>
        <color theme="1"/>
        <rFont val="Arial (body)"/>
      </rPr>
      <t>Annual Budget</t>
    </r>
    <r>
      <rPr>
        <sz val="11"/>
        <color theme="1"/>
        <rFont val="Calibri"/>
        <family val="2"/>
        <scheme val="minor"/>
      </rPr>
      <t xml:space="preserve">: The total budget (including services with set rates + any services with independently determined rates) will be presented. </t>
    </r>
  </si>
  <si>
    <r>
      <rPr>
        <b/>
        <sz val="10"/>
        <color theme="1"/>
        <rFont val="Arial (body)"/>
      </rPr>
      <t>Revised Annual Budget Amount</t>
    </r>
    <r>
      <rPr>
        <sz val="10"/>
        <color theme="1"/>
        <rFont val="Arial (body)"/>
      </rPr>
      <t xml:space="preserve">: The difference between the current budget and the new annual budget indicating the amount by which the current budget has changed. </t>
    </r>
  </si>
  <si>
    <t>(If this is the individual's first budget for wavier services, leave blank)</t>
  </si>
  <si>
    <t>Service Coordinator:</t>
  </si>
  <si>
    <t>Date Submitted:</t>
  </si>
  <si>
    <t>Service Coordinator Entity:</t>
  </si>
  <si>
    <t>Service Provider Medicaid ID #</t>
  </si>
  <si>
    <t>RPCLEV8 for Data Conversion</t>
  </si>
  <si>
    <t>ABD PCS LEVEL 9 for Data Conversion</t>
  </si>
  <si>
    <t>ABDRLEV8 - PDMS</t>
  </si>
  <si>
    <t>RPCLEV7 - PDMS</t>
  </si>
  <si>
    <t>DH6 - PDMS</t>
  </si>
  <si>
    <t>ABDDH6  - PDMS</t>
  </si>
  <si>
    <t>Day Hab Level 7 for Data Conversion</t>
  </si>
  <si>
    <t>ABD Day Level 7 for Data Conversion</t>
  </si>
  <si>
    <t>SEP3  - PDMS</t>
  </si>
  <si>
    <t>ABDSEP3 - PDMS</t>
  </si>
  <si>
    <t>ABD SEP Level 4 for Data Conversion</t>
  </si>
  <si>
    <t>SEP Level 4 for Data Conversion</t>
  </si>
  <si>
    <t xml:space="preserve">CM </t>
  </si>
  <si>
    <t>Residential</t>
  </si>
  <si>
    <t>CSS2 - PDMS</t>
  </si>
  <si>
    <t>ABDCSS2 - PDMS</t>
  </si>
  <si>
    <t xml:space="preserve">Residential Habilitation includes a range of individually tailored supports to assist with the acquisition, retention, or improvement of community living skills including but not limited to: Assistance with activities of daily living and personal care such as meal preparation, eating, bathing, dressing, personal hygiene, medication management, community inclusion, transportation, social and leisure skills, and adaptive skill development to assist the individual to reside in the setting most appropriate to his/her needs. Services and supports may be furnished in the home or outside the home.                             
Level I:  Intended primarily for individuals who require intermittent supports on a daily basis; 
Level II:  Intended for individuals who require supports and supervision throughout the day;
Level III:  Intended for individuals who require substantial supports and supervision;
Level IV:  Intended for individuals who require frequent supports and supervision;
Level V:  Intended for individuals who have significant medical and /or behavioral needs and require critical levels of supports and supervision; and 
Level VI:  Intended for individuals who have extraordinary medical and behavioral needs and require exceptional levels of assistance and specialized care. 
Level VII: intended for individuals with the most extensive and extraordinary medical or behavioral management needs. 
</t>
  </si>
  <si>
    <t xml:space="preserve">Residential Habilitation includes a range of individually tailored supports to assist with the acquisition, retention, or improvement of community living skills including but not limited to: Assistance with activities of daily living and personal care such as meal preparation, eating, bathing, dressing, personal hygiene, medication management, community inclusion, transportation, social and leisure skills, and adaptive skill development to assist the individual to reside in the setting most appropriate to his/her needs. Services and supports may be furnished in the home or outside the home.     
Level I:  Intended primarily for individuals who require intermittent supports on a daily basis;
Level II:  Intended for individuals who require supports and supervision throughout the day;
Level III:  Intended for individuals who require substantial supports and supervision;
Level IV:  Intended for individuals who require frequent supports and supervision;
Level V:  Intended for individuals who have significant medical and /or behavioral needs and require critical levels of supports and supervision; and 
Level VI:  Intended for individuals who have extraordinary medical and behavioral needs and require exceptional levels of assistance and specialized care. 
Level VII: intended for individuals with the most extensive and extraordinary medical or behavioral management needs. 
</t>
  </si>
  <si>
    <t xml:space="preserve">Employment services will provide access to community-based employment and make available, based upon individual need and interest: employment supports, transportation to work, training and educational opportunities, the use of co-worker supports and generic resources to the maximum extent possible. All employment services shall be designed to: Assist the individual to obtain employment, customized employment or self-employment, including the development of microenterprises that are integrated in the community, that is based on the individual’s employment profile and goals in the service agreement; Provide the individual with opportunities to participate in a comprehensive career development process that helps to identify the individual’s employment profile; Support the individual to develop appropriate skills for job searching, including: Creating a resume and employment portfolio; Practicing job interviews; and Learning soft skills that are essential for succeeding in the workplace; Assist the individual to become as independent as possible in his or her employment, internships, and education and training opportunities by: Developing accommodations; Utilizing assistive technology; and Creating and implementing a plan to fade services; Help the individual to: Meet his or her goal for the desired number of hours of work as articulated in the service agreement; and Earn wages of at least minimum wage or prevailing wage, unless the individual is pursuing income based on self-employment; Assess, cultivate, and utilize natural supports within the workplace to assist the individual to achieve independence to the greatest extent possible; Help the individual to learn about, and develop appropriate social skills to actively participate in, the culture of his or her workplace; Understand, respect, and address the business needs of the individual’s employer, in order to support the individual to meet appropriate workplace standards and goals; Maintain communication with, and provide consultations to, the employer to: Address employer specific questions or concerns to enable the individual to perform and retain his/her job; and Explore opportunities for further skill development and advancement for the individual; Help the individual to learn, improve, and maintain a variety of life skills related to employment, such as: Traveling safely in the community; Managing personal funds; Utilizing public transportation; and Other life skills identified in the service agreement related to employment; Promote the individual’s health and safety; Protect the individual’s right to freedom from abuse, neglect, and exploitation; and Provide opportunities for the individual to exercise personal choice and independence within the bounds of reasonable risks.    
SEP Level I: Intended primarily for individuals whose level of functioning is relatively high but who still require intermittent supports on a regular basis;
SEP Level II: Intended for individuals whose level of functioning requires substantial supports and supervision;
SEP Level III: Intended for individuals with the most extensive and extraordinary medical or behavioral management needs.
</t>
  </si>
  <si>
    <t xml:space="preserve">Employment services will provide access to community-based employment and make available, based upon individual need and interest: employment supports, transportation to work, training and educational opportunities, the use of co-worker supports and generic resources to the maximum extent possible. All employment services shall be designed to: Assist the individual to obtain employment, customized employment or self-employment, including the development of microenterprises that are integrated in the community, that is based on the individual’s employment profile and goals in the service agreement; Provide the individual with opportunities to participate in a comprehensive career development process that helps to identify the individual’s employment profile; Support the individual to develop appropriate skills for job searching, including: Creating a resume and employment portfolio; Practicing job interviews; and Learning soft skills that are essential for succeeding in the workplace; Assist the individual to become as independent as possible in his or her employment, internships, and education and training opportunities by: Developing accommodations; Utilizing assistive technology; and Creating and implementing a plan to fade services; Help the individual to: Meet his or her goal for the desired number of hours of work as articulated in the service agreement; and Earn wages of at least minimum wage or prevailing wage, unless the individual is pursuing income based on self-employment; Assess, cultivate, and utilize natural supports within the workplace to assist the individual to achieve independence to the greatest extent possible; Help the individual to learn about, and develop appropriate social skills to actively participate in, the culture of his or her workplace; Understand, respect, and address the business needs of the individual’s employer, in order to support the individual to meet appropriate workplace standards and goals; Maintain communication with, and provide consultations to, the employer to: Address employer specific questions or concerns to enable the individual to perform and retain his/her job; and Explore opportunities for further skill development and advancement for the individual; Help the individual to learn, improve, and maintain a variety of life skills related to employment, such as: Traveling safely in the community; Managing personal funds; Utilizing public transportation; and Other life skills identified in the service agreement related to employment; Promote the individual’s health and safety; Protect the individual’s right to freedom from abuse, neglect, and exploitation; and Provide opportunities for the individual to exercise personal choice and independence within the bounds of reasonable risks.     
SEP Level I: Intended primarily for individuals whose level of functioning is relatively high but who still require intermittent supports on a regular basis;
SEP Level II: Intended for individuals whose level of functioning requires substantial supports and supervision;
SEP Level III: Intended for individuals with the most extensive and extraordinary medical or behavioral management needs.
</t>
  </si>
  <si>
    <t xml:space="preserve">Day Habilitation/Community Participation Services are provided as part of a comprehensive array of community-based services for persons with developmental disabilities that: Assist the individual to attain, improve, and maintain a variety of life skills, including vocational skills; Emphasize, maintain and broaden the individual’s opportunities for community participation and relationships; Support the individual to achieve and maintain valued social roles, such as of an employee or community volunteer; Promote personal choice and control in all aspects of the individual’s life and services, including the involvement of the individual, to the extent he or she is able, in the selection, hiring, training, and ongoing evaluation of his or her primary staff and in determining the quality of services; and Are provided in accordance with the individual’s service agreement and goals and desired outcomes.  All community participation services shall be designed to: Support the individual’s participation in and transportation to a variety of integrated community activities and settings; Assist the individual to be a contributing and valued member of his or her community through vocational and volunteer opportunities; Meet the individual’s needs, goals, and desired outcomes, as identified in his or her service agreement, related to community-based opportunities for volunteerism, employment, personal development, socialization, communication, mobility, and personal care; Help the individual to achieve more independence in all aspects of his or her life by learning, improving, or maintaining a variety of life skills, such as: Traveling safely in the community; Managing personal funds; Participating in community activities; and Other life skills identified in the service agreement; Promote the individual’s health and safety; Protect the individual’s right to freedom from abuse, neglect, and exploitation; and Provide opportunities for the individual to exercise personal choice and independence within the bounds of reasonable risks. Community participation services shall be primarily provided in community settings outside of the home where the individual lives.      
Level I:  Intended primarily for individuals who require intermittent supports on a regular basis;
Level II:  Intended for individuals who require supports and supervision throughout the day;
Level III:  Intended for individuals who require substantial supports and supervision;
Level IV:  Intended for individuals who require frequent supports and supervision;
Level V:  Intended for individuals who have significant medical and /or behavioral needs and require critical levels of supports and supervision; and 
Level VI:  Intended for individuals with the most extraordinary medical and behavioral needs and require exceptional levels of supervision, assistance and specialized care.
</t>
  </si>
  <si>
    <t xml:space="preserve">Day Habilitation/Community Participation Services are provided as part of a comprehensive array of community-based services for persons with developmental disabilities that: Assist the individual to attain, improve, and maintain a variety of life skills, including vocational skills; Emphasize, maintain and broaden the individual’s opportunities for community participation and relationships; Support the individual to achieve and maintain valued social roles, such as of an employee or community volunteer; Promote personal choice and control in all aspects of the individual’s life and services, including the involvement of the individual, to the extent he or she is able, in the selection, hiring, training, and ongoing evaluation of his or her primary staff and in determining the quality of services; and Are provided in accordance with the individual’s service agreement and goals and desired outcomes.  All community participation services shall be designed to: Support the individual’s participation in and transportation to a variety of integrated community activities and settings; Assist the individual to be a contributing and valued member of his or her community through vocational and volunteer opportunities; Meet the individual’s needs, goals, and desired outcomes, as identified in his or her service agreement, related to community-based opportunities for volunteerism, employment, personal development, socialization, communication, mobility, and personal care; Help the individual to achieve more independence in all aspects of his or her life by learning, improving, or maintaining a variety of life skills, such as: Traveling safely in the community; Managing personal funds; Participating in community activities; and Other life skills identified in the service agreement; Promote the individual’s health and safety; Protect the individual’s right to freedom from abuse, neglect, and exploitation; and Provide opportunities for the individual to exercise personal choice and independence within the bounds of reasonable risks. Community participation services shall be primarily provided in community settings outside of the home where the individual lives.     
Level I:  Intended primarily for individuals who require intermittent supports on a regular basis;
Level II:  Intended for individuals who require supports and supervision throughout the day;
Level III:  Intended for individuals who require substantial supports and supervision;
Level IV:  Intended for individuals who require frequent supports and supervision;
Level V:  Intended for individuals who have significant medical and /or behavioral needs and require critical levels of supports and supervision; and 
Level VI:  Intended for individuals with the most extraordinary medical and behavioral needs and require exceptional levels of supervision, assistance and specialized care.
</t>
  </si>
  <si>
    <t xml:space="preserve">Code Description  </t>
  </si>
  <si>
    <t>HIPAA Proc Code</t>
  </si>
  <si>
    <t>Modifiers</t>
  </si>
  <si>
    <t>UOM</t>
  </si>
  <si>
    <t>DD Procedure Codes</t>
  </si>
  <si>
    <t>Case Management</t>
  </si>
  <si>
    <t>Case Management- PDMS</t>
  </si>
  <si>
    <t>Ind. Det</t>
  </si>
  <si>
    <t>RPCLEV7- PDMS</t>
  </si>
  <si>
    <t>Community Support (CSS)</t>
  </si>
  <si>
    <t>15 min.</t>
  </si>
  <si>
    <t>Community Support CSS / Level 2</t>
  </si>
  <si>
    <t>Community Support CSS / Level 2- PDMS</t>
  </si>
  <si>
    <t>CDS - Day / Res</t>
  </si>
  <si>
    <t>CDS - Res only</t>
  </si>
  <si>
    <t>CDS - Day / SEP</t>
  </si>
  <si>
    <t xml:space="preserve">CDS - Day / Family Support </t>
  </si>
  <si>
    <t>CDS - Family Support / Respite</t>
  </si>
  <si>
    <t xml:space="preserve">CDS - CSS </t>
  </si>
  <si>
    <r>
      <t>Specialty Services - Level 1 (</t>
    </r>
    <r>
      <rPr>
        <b/>
        <sz val="10"/>
        <color indexed="8"/>
        <rFont val="Arial"/>
        <family val="2"/>
      </rPr>
      <t>H2014 &amp; H2019)</t>
    </r>
  </si>
  <si>
    <t>30 Min</t>
  </si>
  <si>
    <r>
      <t>Specialty Services - Level 2 (</t>
    </r>
    <r>
      <rPr>
        <b/>
        <sz val="10"/>
        <color indexed="8"/>
        <rFont val="Arial"/>
        <family val="2"/>
      </rPr>
      <t>H2014 &amp; H2019)</t>
    </r>
  </si>
  <si>
    <t>Ind Det.</t>
  </si>
  <si>
    <t>Special. Svs. - START - Center</t>
  </si>
  <si>
    <t>Specialty Services - HRST</t>
  </si>
  <si>
    <t>Specialty Svcs - Assessment/Consultation</t>
  </si>
  <si>
    <t>Specialty Svcs - Assess/Consult- PDMS</t>
  </si>
  <si>
    <t>Specialty Svcs Skills T&amp;D - Level 1</t>
  </si>
  <si>
    <t>Specialty Svcs Skills T&amp;D - Level 1 - PDMS</t>
  </si>
  <si>
    <t>Specialty Svcs Skills T&amp;D - Level 2</t>
  </si>
  <si>
    <t>Specialty Svcs Skills T&amp;D - Level 2 - PDMS</t>
  </si>
  <si>
    <t>Specialty Svcs Ther Behav Svcs - Level 1</t>
  </si>
  <si>
    <t>Specialty Svcs Ther Behav Svcs- Lvl 1- PDMS</t>
  </si>
  <si>
    <t>Specialty Svcs Ther Behav Svcs - Level 2</t>
  </si>
  <si>
    <t>Specialty Svcs Ther Behav Svcs -Lvl 2- PDMS</t>
  </si>
  <si>
    <t>Day Hab Level 6</t>
  </si>
  <si>
    <t>Day Hab Level 6- PDMS</t>
  </si>
  <si>
    <t>SEP Level 3</t>
  </si>
  <si>
    <t>SEP Level 3- PDMS</t>
  </si>
  <si>
    <t>Respite Behavioral / Medical</t>
  </si>
  <si>
    <t>Respite- PDMS</t>
  </si>
  <si>
    <t>Crisis Response Service</t>
  </si>
  <si>
    <t>Environmental Mod - Home</t>
  </si>
  <si>
    <t>Environmental Mod - Home - PDMS</t>
  </si>
  <si>
    <t>Environmental Mod - Smoke Detector</t>
  </si>
  <si>
    <t>Environmental Mod- Smoke Detector- PDMS</t>
  </si>
  <si>
    <t>Environmental Mod - Window</t>
  </si>
  <si>
    <t>Environmental Mod - Window- PDMS</t>
  </si>
  <si>
    <t>Environmental Mod - Security System</t>
  </si>
  <si>
    <t>Environmental Mod - Security System- PDMS</t>
  </si>
  <si>
    <t>Environmental Mod - Vehicle</t>
  </si>
  <si>
    <t>Environmental Mod - Vehicle - PDMS</t>
  </si>
  <si>
    <t>Community Integration Services - Activity (including Camperships)</t>
  </si>
  <si>
    <t>Community Integration Services - Activity (including Camperships) - PDMS</t>
  </si>
  <si>
    <t>Wellness Coaching - Exercise Activities</t>
  </si>
  <si>
    <t>Hour</t>
  </si>
  <si>
    <t>Individual Goods and Services (items or services otherwise not covered by NH State Plan)</t>
  </si>
  <si>
    <t>Assistive Technology (items or services otherwise not covered by NH State Plan)</t>
  </si>
  <si>
    <t>Assistive Technology (items or services otherwise not covered by NH State Plan) - PDMS</t>
  </si>
  <si>
    <r>
      <t xml:space="preserve">Specialty Services - Assess/Consult </t>
    </r>
    <r>
      <rPr>
        <b/>
        <sz val="10"/>
        <color indexed="8"/>
        <rFont val="Arial"/>
        <family val="2"/>
      </rPr>
      <t>(G0505)</t>
    </r>
  </si>
  <si>
    <t>ABD Case Management</t>
  </si>
  <si>
    <t>ABD Case Management- PDMS</t>
  </si>
  <si>
    <t>ABD PCS Level 8</t>
  </si>
  <si>
    <t>ABD PCS Level 8- PDMS</t>
  </si>
  <si>
    <t>ABD PCS Level 9 for Data Conversion</t>
  </si>
  <si>
    <t>ABD Comm Support Svcs (CSS)</t>
  </si>
  <si>
    <t>ABD Comm Support Svcs CSS / Level 2</t>
  </si>
  <si>
    <t>ABD Comm Support Svcs CSS / Level 2- PDMS</t>
  </si>
  <si>
    <t>ABD CDS - Day / Res</t>
  </si>
  <si>
    <t>ABD CDS - Res only</t>
  </si>
  <si>
    <t>ABD CDS - Day / SEP</t>
  </si>
  <si>
    <t xml:space="preserve">ABD CDS - Day / Family Support </t>
  </si>
  <si>
    <t>ABD CDS - Family Support / Respite</t>
  </si>
  <si>
    <t xml:space="preserve">ABD CDS - CSS </t>
  </si>
  <si>
    <t>ABD Special. Svs. - START Center</t>
  </si>
  <si>
    <t>ABD Special. Svs. - START - Clinical</t>
  </si>
  <si>
    <t>ABD Specialty Services - HRST</t>
  </si>
  <si>
    <t>ABD Day Level 6</t>
  </si>
  <si>
    <t>ABD Day Level 6- PDMS</t>
  </si>
  <si>
    <t>ABD SEP Level 3</t>
  </si>
  <si>
    <t>ABD SEP Level 3- PDMS</t>
  </si>
  <si>
    <t>ABD Respite</t>
  </si>
  <si>
    <t>ABD Respite Medical / Behavioral</t>
  </si>
  <si>
    <t>ABD- PDMS</t>
  </si>
  <si>
    <t>ABD Crisis Response Service</t>
  </si>
  <si>
    <t>ABD Environmental Mod - Home</t>
  </si>
  <si>
    <t>ABD Environmental Mod - Home - PDMS</t>
  </si>
  <si>
    <t>ABD Environmental Mod - Smoke Detector</t>
  </si>
  <si>
    <t>ABD Environmental Mod - Smoke Det- PDMS</t>
  </si>
  <si>
    <t>ABD Environmental Mod - Window</t>
  </si>
  <si>
    <t>ABD Environmental Mod - Window- PDMS</t>
  </si>
  <si>
    <t>ABD Environmental Mod - Security System</t>
  </si>
  <si>
    <t>ABD Environmental Mod - Security Sys- PDMS</t>
  </si>
  <si>
    <t>ABD Environmental Mod - Vehicle</t>
  </si>
  <si>
    <t>ABD Environmental Mod - Vehicle - PDMS</t>
  </si>
  <si>
    <t>ABD Procedure Codes</t>
  </si>
  <si>
    <t>Developmental Disability Waiver Rates WY21-26</t>
  </si>
  <si>
    <t>CPS- Day Hab</t>
  </si>
  <si>
    <t>Current Authorized Service Level</t>
  </si>
  <si>
    <r>
      <rPr>
        <b/>
        <sz val="10"/>
        <color theme="1"/>
        <rFont val="Arial (body)"/>
      </rPr>
      <t>Service Coordinator</t>
    </r>
    <r>
      <rPr>
        <sz val="11"/>
        <color theme="1"/>
        <rFont val="Calibri"/>
        <family val="2"/>
        <scheme val="minor"/>
      </rPr>
      <t xml:space="preserve">: Please list the name of the chosen Service Coordinator. </t>
    </r>
  </si>
  <si>
    <r>
      <rPr>
        <b/>
        <sz val="10"/>
        <color theme="1"/>
        <rFont val="Arial (body)"/>
      </rPr>
      <t>Area Agency</t>
    </r>
    <r>
      <rPr>
        <sz val="11"/>
        <color theme="1"/>
        <rFont val="Calibri"/>
        <family val="2"/>
        <scheme val="minor"/>
      </rPr>
      <t xml:space="preserve">: Using the drop down menu, please select which Area Agency the participant is affiliated with. </t>
    </r>
  </si>
  <si>
    <r>
      <rPr>
        <b/>
        <sz val="10"/>
        <color theme="1"/>
        <rFont val="Arial (body)"/>
      </rPr>
      <t>Medicaid ID</t>
    </r>
    <r>
      <rPr>
        <sz val="11"/>
        <color theme="1"/>
        <rFont val="Calibri"/>
        <family val="2"/>
        <scheme val="minor"/>
      </rPr>
      <t>: Please enter the participant's eleven digit Medicaid Identification Number</t>
    </r>
  </si>
  <si>
    <r>
      <rPr>
        <b/>
        <sz val="10"/>
        <color theme="1"/>
        <rFont val="Arial (body)"/>
      </rPr>
      <t>Date Submitted</t>
    </r>
    <r>
      <rPr>
        <sz val="11"/>
        <color theme="1"/>
        <rFont val="Calibri"/>
        <family val="2"/>
        <scheme val="minor"/>
      </rPr>
      <t>: Please input the date in which the Budget Template was submitted to the Bureau of Developmental Services.</t>
    </r>
  </si>
  <si>
    <r>
      <rPr>
        <b/>
        <sz val="10"/>
        <color theme="1"/>
        <rFont val="Arial (body)"/>
      </rPr>
      <t>Service Start Date</t>
    </r>
    <r>
      <rPr>
        <sz val="11"/>
        <color theme="1"/>
        <rFont val="Calibri"/>
        <family val="2"/>
        <scheme val="minor"/>
      </rPr>
      <t xml:space="preserve">: Please indicate the date in which services listed on the Budget Template will start for the participant. </t>
    </r>
  </si>
  <si>
    <r>
      <rPr>
        <b/>
        <sz val="10"/>
        <color theme="1"/>
        <rFont val="Arial (body)"/>
      </rPr>
      <t>Current Budget</t>
    </r>
    <r>
      <rPr>
        <sz val="10"/>
        <color theme="1"/>
        <rFont val="Arial (body)"/>
      </rPr>
      <t xml:space="preserve">: Please include the participant's current (active) annualized budget if applicable.  </t>
    </r>
  </si>
  <si>
    <r>
      <rPr>
        <b/>
        <sz val="10"/>
        <color theme="1"/>
        <rFont val="Arial (body)"/>
      </rPr>
      <t>Rate</t>
    </r>
    <r>
      <rPr>
        <sz val="11"/>
        <color theme="1"/>
        <rFont val="Calibri"/>
        <family val="2"/>
        <scheme val="minor"/>
      </rPr>
      <t>: The service rate will prepopulate based on the selection of the Service Specific Level/Type.  For services with individually determined rates, the cell will display "CALCULATE" identifying that the respondent will need to complete Columns M-P to identify the individual rate and unit amounts.</t>
    </r>
  </si>
  <si>
    <t>Reference Documentation (TABS 3 - 6)</t>
  </si>
  <si>
    <t>These tabs provide additional information to assist in the completion of the Budget Template.  Included are service definitions and reimbursement rates for the ABD and DD waivers.</t>
  </si>
  <si>
    <r>
      <rPr>
        <b/>
        <sz val="10"/>
        <color theme="1"/>
        <rFont val="Arial (body)"/>
      </rPr>
      <t>Service Coordinator Entity</t>
    </r>
    <r>
      <rPr>
        <sz val="11"/>
        <color theme="1"/>
        <rFont val="Calibri"/>
        <family val="2"/>
        <scheme val="minor"/>
      </rPr>
      <t>: Please list the name of the Service Coordinator Entity. (full service coordinator entity name, not abbreviations)</t>
    </r>
  </si>
  <si>
    <t>Service Budget: To be completed by Service Coordinator Entity</t>
  </si>
  <si>
    <r>
      <rPr>
        <b/>
        <sz val="10"/>
        <color theme="1"/>
        <rFont val="Arial (body)"/>
      </rPr>
      <t>Total Cos</t>
    </r>
    <r>
      <rPr>
        <b/>
        <sz val="11"/>
        <color theme="1"/>
        <rFont val="Calibri"/>
        <family val="2"/>
        <scheme val="minor"/>
      </rPr>
      <t>t</t>
    </r>
    <r>
      <rPr>
        <sz val="11"/>
        <color theme="1"/>
        <rFont val="Calibri"/>
        <family val="2"/>
        <scheme val="minor"/>
      </rPr>
      <t xml:space="preserve">: Please enter the total (annualized) service cost for the specific service.  Please remember that although the Budget Template only requires the total rolled up service cost, Service Coordinators and Service Providers are required to maintain detailed cost records for each participant's budget which may be requested by DHHS and Area Agencies at any time. </t>
    </r>
  </si>
  <si>
    <r>
      <rPr>
        <b/>
        <sz val="10"/>
        <color theme="1"/>
        <rFont val="Arial (body)"/>
      </rPr>
      <t>Service Provider</t>
    </r>
    <r>
      <rPr>
        <sz val="11"/>
        <color theme="1"/>
        <rFont val="Calibri"/>
        <family val="2"/>
        <scheme val="minor"/>
      </rPr>
      <t xml:space="preserve">: This will prepopulate to the Service Coordinator Entity listed in the participant demographic area above for Case Management only.  For all other services, please use the full service provider entity name, and not abbreviations. </t>
    </r>
    <r>
      <rPr>
        <sz val="11"/>
        <rFont val="Calibri"/>
        <family val="2"/>
        <scheme val="minor"/>
      </rPr>
      <t xml:space="preserve">In the event, there is more than one service provider, please use an additional line on the Budget Request tab.  </t>
    </r>
  </si>
  <si>
    <t>Pick Res level Out of Service Days&gt;&gt;</t>
  </si>
  <si>
    <t># of weeks per year</t>
  </si>
  <si>
    <r>
      <t xml:space="preserve"># of weeks per year: </t>
    </r>
    <r>
      <rPr>
        <sz val="10"/>
        <color theme="1"/>
        <rFont val="Arial (body)"/>
      </rPr>
      <t>This column should only be utilized for CPS/Day and SEP services only. The number of weeks should represent the timeframe shown on the Individual Service Agreement (ISA) in conjunction with CPS/Day and SEP services listed in Section 7- Services to Be Provided.</t>
    </r>
  </si>
  <si>
    <t>Pick CPS-Day level Out of Service Units&gt;&gt;</t>
  </si>
  <si>
    <t>Pick SEP level Out of Service Units&gt;&gt;</t>
  </si>
  <si>
    <t>**</t>
  </si>
  <si>
    <t>** Please note: The Annual Budget does not include Out of Service dollars, as it is already built in to the Annual Budget for Residential, CPS/Day &amp; SEP services.</t>
  </si>
  <si>
    <t>Res Out of Service Days</t>
  </si>
  <si>
    <t>Day Out of Service Units</t>
  </si>
  <si>
    <t>SEP Out of Service Units</t>
  </si>
  <si>
    <t>ABD Day Out of Service Units</t>
  </si>
  <si>
    <t>ABD SEP Out of Service Units</t>
  </si>
  <si>
    <t>ABD Res Out of Service Days</t>
  </si>
  <si>
    <t>* Please use the Individually Determined rate table for this service</t>
  </si>
  <si>
    <r>
      <rPr>
        <b/>
        <sz val="10"/>
        <color theme="1"/>
        <rFont val="Arial (body)"/>
      </rPr>
      <t>Service Specific Level/Type</t>
    </r>
    <r>
      <rPr>
        <sz val="11"/>
        <color theme="1"/>
        <rFont val="Calibri"/>
        <family val="2"/>
        <scheme val="minor"/>
      </rPr>
      <t xml:space="preserve">:  For each service listed on the participant's ISA, please select the service type (for example traditional delivery or Participant Directed and Managed Services (PDMS)). 
</t>
    </r>
    <r>
      <rPr>
        <b/>
        <sz val="11"/>
        <color theme="1"/>
        <rFont val="Calibri"/>
        <family val="2"/>
        <scheme val="minor"/>
      </rPr>
      <t xml:space="preserve">
DD Waiver:</t>
    </r>
    <r>
      <rPr>
        <sz val="11"/>
        <color theme="1"/>
        <rFont val="Calibri"/>
        <family val="2"/>
        <scheme val="minor"/>
      </rPr>
      <t xml:space="preserve">
</t>
    </r>
    <r>
      <rPr>
        <u/>
        <sz val="11"/>
        <color theme="1"/>
        <rFont val="Calibri"/>
        <family val="2"/>
        <scheme val="minor"/>
      </rPr>
      <t>Residential</t>
    </r>
    <r>
      <rPr>
        <sz val="11"/>
        <color theme="1"/>
        <rFont val="Calibri"/>
        <family val="2"/>
        <scheme val="minor"/>
      </rPr>
      <t xml:space="preserve">: if an individual had a previous service auth for RPCLEV7/RPCLEV7-PDMS use this level.  If the individual has a service level other than level 7, use RPCLEV8 for Data Conversion.  For these independently determined rates, you must complete Columns M-P.  
</t>
    </r>
    <r>
      <rPr>
        <u/>
        <sz val="11"/>
        <color theme="1"/>
        <rFont val="Calibri"/>
        <family val="2"/>
        <scheme val="minor"/>
      </rPr>
      <t>CPS/Day</t>
    </r>
    <r>
      <rPr>
        <sz val="11"/>
        <color theme="1"/>
        <rFont val="Calibri"/>
        <family val="2"/>
        <scheme val="minor"/>
      </rPr>
      <t xml:space="preserve">: if an individual had a previous service auth for DH6/DH6-PDMS use this level.  If the individual has a service level other than level 6, use Day Hab Level 7 for Data Conversion.  For these independently determined rates, you must complete Columns M-P.  
</t>
    </r>
    <r>
      <rPr>
        <u/>
        <sz val="11"/>
        <color theme="1"/>
        <rFont val="Calibri"/>
        <family val="2"/>
        <scheme val="minor"/>
      </rPr>
      <t>SEP</t>
    </r>
    <r>
      <rPr>
        <sz val="11"/>
        <color theme="1"/>
        <rFont val="Calibri"/>
        <family val="2"/>
        <scheme val="minor"/>
      </rPr>
      <t xml:space="preserve">: if an individual had a previous service auth for SEP Level 3/SEP Level 3-PDMS use this level.  If the individual has a service level other than level 3, use SEP Level 4 for Data Conversion.  For these independently determined rates, you must complete Columns M-P.  
</t>
    </r>
    <r>
      <rPr>
        <b/>
        <sz val="11"/>
        <color theme="1"/>
        <rFont val="Calibri"/>
        <family val="2"/>
        <scheme val="minor"/>
      </rPr>
      <t>ABD Waiver:</t>
    </r>
    <r>
      <rPr>
        <sz val="11"/>
        <color theme="1"/>
        <rFont val="Calibri"/>
        <family val="2"/>
        <scheme val="minor"/>
      </rPr>
      <t xml:space="preserve">
</t>
    </r>
    <r>
      <rPr>
        <u/>
        <sz val="11"/>
        <color theme="1"/>
        <rFont val="Calibri"/>
        <family val="2"/>
        <scheme val="minor"/>
      </rPr>
      <t>Residential</t>
    </r>
    <r>
      <rPr>
        <sz val="11"/>
        <color theme="1"/>
        <rFont val="Calibri"/>
        <family val="2"/>
        <scheme val="minor"/>
      </rPr>
      <t xml:space="preserve">: if an individual had a previous service auth for ABDRLEV8/ABDRLEV8-PDMS use this level.  If the individual has a service level other than level 8, use ABD PCS LEVEL 9 for Data Conversion.  For these independently determined rates, you must complete Columns M-P.  
</t>
    </r>
    <r>
      <rPr>
        <u/>
        <sz val="11"/>
        <color theme="1"/>
        <rFont val="Calibri"/>
        <family val="2"/>
        <scheme val="minor"/>
      </rPr>
      <t>CPS/Day</t>
    </r>
    <r>
      <rPr>
        <sz val="11"/>
        <color theme="1"/>
        <rFont val="Calibri"/>
        <family val="2"/>
        <scheme val="minor"/>
      </rPr>
      <t xml:space="preserve">: if an individual had a previous service auth for ABDDHLEV6/ABDDH6 -PDMS use this level.  If the individual has a service level other than level 6, use ABD Day Level 7 for Data Conversion.  For these independently determined rates, you must complete Columns M-P.  
</t>
    </r>
    <r>
      <rPr>
        <u/>
        <sz val="11"/>
        <color theme="1"/>
        <rFont val="Calibri"/>
        <family val="2"/>
        <scheme val="minor"/>
      </rPr>
      <t>SEP</t>
    </r>
    <r>
      <rPr>
        <sz val="11"/>
        <color theme="1"/>
        <rFont val="Calibri"/>
        <family val="2"/>
        <scheme val="minor"/>
      </rPr>
      <t xml:space="preserve">: if an individual had a previous service auth for ABDSEP3/ABDSEP3-PDMS use this level.  If the individual has a service level other than level 3, use ABD SEP Level 4 for Data Conversion.  For these independently determined rates, you must complete Columns M-P.  </t>
    </r>
  </si>
  <si>
    <t xml:space="preserve">This service may be provided remotely through telehealth as determined necessary by the state to ensure services are delivered while considering individual choice, cost effectiveness and compliance with CMS requirements and identified in the individual's person-centered plan. BDS will create and implement a Telehealth Checklist. The Telehealth Checklist will be completed by 2/1/2022. The checklist will act as a safeguard to ensure that a review of community integration is conducted throughout the person centered planning process and that the individual is not isolated. The checklist will ensure that the planning process has considered service needs and if these needs can be met by using a telehealth method of service delivery. If the individual requires hands-on assistance, telehealth service delivery shall not be an option. The Telehealth Checklist will include consideration of the percentage of time that telehealth service provision will be utilized. The amount of time chosen shall be determined during the person centered planning process and outlined in the individual service agreement. The Service Coordinator will complete the checklist during the person centered planning process in order to aid in the development of the annual individual service agreement, as well as during the quarterly monitoring activities required by He-M 503.10(m) (3) – (4). Telehealth service provision is currently available through allowances from the Appendix K. Implementation of the checklist will commence when the appendix K expires. </t>
  </si>
  <si>
    <t>Description of Personal Emergency Response services needs identified.</t>
  </si>
  <si>
    <t>Acquired Brain Disorder Waiver Rates  WY21-26</t>
  </si>
  <si>
    <r>
      <rPr>
        <b/>
        <sz val="10"/>
        <color theme="1"/>
        <rFont val="Arial (body)"/>
      </rPr>
      <t>Method of Service Delivery</t>
    </r>
    <r>
      <rPr>
        <sz val="11"/>
        <color theme="1"/>
        <rFont val="Calibri"/>
        <family val="2"/>
        <scheme val="minor"/>
      </rPr>
      <t>: Please use the drop down menu to select how the service will be rendered to the participant.  Options include: traditional, PDMS, traditional+remote, or PDMS+remote</t>
    </r>
  </si>
  <si>
    <r>
      <t xml:space="preserve">Service Provider Medicaid ID #: </t>
    </r>
    <r>
      <rPr>
        <sz val="10"/>
        <color theme="1"/>
        <rFont val="Arial (body)"/>
      </rPr>
      <t xml:space="preserve">The providers ID # they receive from MMIS once they become an approved Medicaid Enrolled provider. </t>
    </r>
  </si>
  <si>
    <t>If Rate = "Calculate" list the # of Units</t>
  </si>
  <si>
    <t>Special Svs. - START - Clinicial</t>
  </si>
  <si>
    <r>
      <rPr>
        <b/>
        <sz val="10"/>
        <color theme="1"/>
        <rFont val="Arial (body)"/>
      </rPr>
      <t>Service</t>
    </r>
    <r>
      <rPr>
        <sz val="11"/>
        <color theme="1"/>
        <rFont val="Calibri"/>
        <family val="2"/>
        <scheme val="minor"/>
      </rPr>
      <t xml:space="preserve">: rows 18-54 provide a list of current services approved on the two waivers. </t>
    </r>
  </si>
  <si>
    <t>Units per week</t>
  </si>
  <si>
    <r>
      <t xml:space="preserve">Units per week: </t>
    </r>
    <r>
      <rPr>
        <sz val="10"/>
        <color theme="1"/>
        <rFont val="Arial (body)"/>
      </rPr>
      <t>This column should only be utilized for CPS/Day and SEP services only. The information can be located within the Individual Service Agreement (ISA), Section 7- Services to Be Provided area and should reflect the total number of units per week times 4 units per hour (Ex. 30 units/wk X 4 units/hr = 120)</t>
    </r>
  </si>
  <si>
    <t>Identified Service Level 
(New Individuals ONLY)</t>
  </si>
  <si>
    <t>PDMS 
Services Only</t>
  </si>
  <si>
    <t>WellCoach - S9451</t>
  </si>
  <si>
    <t>SSL - START Center&gt;&gt;</t>
  </si>
  <si>
    <t>SSL - START Clinical&gt;&gt;</t>
  </si>
  <si>
    <t>SSL - HRST&gt;&gt;</t>
  </si>
  <si>
    <r>
      <rPr>
        <b/>
        <sz val="10"/>
        <color theme="1"/>
        <rFont val="Arial"/>
        <family val="2"/>
      </rPr>
      <t>Budget Type</t>
    </r>
    <r>
      <rPr>
        <sz val="10"/>
        <color theme="1"/>
        <rFont val="Arial"/>
        <family val="2"/>
      </rPr>
      <t xml:space="preserve">: Please select which type of budget request is being made.  The respondent should identify if this is an Annual Budget or a One-time Only request.  Please select </t>
    </r>
    <r>
      <rPr>
        <b/>
        <i/>
        <u/>
        <sz val="10"/>
        <color theme="1"/>
        <rFont val="Arial"/>
        <family val="2"/>
      </rPr>
      <t>Annual Budget</t>
    </r>
    <r>
      <rPr>
        <sz val="10"/>
        <color theme="1"/>
        <rFont val="Arial"/>
        <family val="2"/>
      </rPr>
      <t xml:space="preserve"> if this Budget Template is being developed and submitted as part of the participant's annual planning and ISA development </t>
    </r>
    <r>
      <rPr>
        <b/>
        <sz val="10"/>
        <color rgb="FFFF0000"/>
        <rFont val="Arial"/>
        <family val="2"/>
      </rPr>
      <t>OR</t>
    </r>
    <r>
      <rPr>
        <sz val="10"/>
        <color theme="1"/>
        <rFont val="Arial"/>
        <family val="2"/>
      </rPr>
      <t xml:space="preserve"> a change that is planned to be ongoing (i.e. change in number of units is not one-time but will be needed on an ongoing basis). Please select </t>
    </r>
    <r>
      <rPr>
        <b/>
        <i/>
        <u/>
        <sz val="10"/>
        <color theme="1"/>
        <rFont val="Arial"/>
        <family val="2"/>
      </rPr>
      <t>One-time Only</t>
    </r>
    <r>
      <rPr>
        <sz val="10"/>
        <color theme="1"/>
        <rFont val="Arial"/>
        <family val="2"/>
      </rPr>
      <t xml:space="preserve"> if a requested change is time-limited and planned to only occur once.  For example, the participant needs an Environmental Modification mid-budget year that will not be needed on an ongoing basis. </t>
    </r>
  </si>
  <si>
    <r>
      <rPr>
        <b/>
        <sz val="10"/>
        <color theme="1"/>
        <rFont val="Arial (body)"/>
      </rPr>
      <t xml:space="preserve">Choose Budget Template: </t>
    </r>
    <r>
      <rPr>
        <sz val="10"/>
        <color theme="1"/>
        <rFont val="Arial (body)"/>
      </rPr>
      <t>Traditional or PDMS</t>
    </r>
  </si>
  <si>
    <r>
      <rPr>
        <b/>
        <sz val="10"/>
        <color theme="1"/>
        <rFont val="Arial (body)"/>
      </rPr>
      <t xml:space="preserve">Residential Service and Current Authorized Service Level </t>
    </r>
    <r>
      <rPr>
        <sz val="11"/>
        <color theme="1"/>
        <rFont val="Calibri"/>
        <family val="2"/>
        <scheme val="minor"/>
      </rPr>
      <t>: Please indicate the participant's Residential Service Level based on their previous Service Authorization (if they were RPCLEV7 or ABDRPCLEV8 this section DOES NOT need to be completed).  If the individual is new to services or new to receiving this service, please complete the service level in the "Service Level (New Individuals ONLY)" section.</t>
    </r>
  </si>
  <si>
    <r>
      <rPr>
        <b/>
        <sz val="10"/>
        <color theme="1"/>
        <rFont val="Arial (body)"/>
      </rPr>
      <t xml:space="preserve">CPS- Day Hab Service and Current Authorized Service Level </t>
    </r>
    <r>
      <rPr>
        <sz val="11"/>
        <color theme="1"/>
        <rFont val="Calibri"/>
        <family val="2"/>
        <scheme val="minor"/>
      </rPr>
      <t>: Please indicate the participant's Day Habilitation Service Level based on their previous Service Authorization (if they were Day Hab Level 6 or ABD Day Hab Level 6 this section DOES NOT need to be completed). If the individual is new to services or new to receiving this service, please complete the service level in the "Service Level (New Individuals ONLY)" section.</t>
    </r>
  </si>
  <si>
    <r>
      <rPr>
        <b/>
        <sz val="10"/>
        <color theme="1"/>
        <rFont val="Arial (body)"/>
      </rPr>
      <t xml:space="preserve">SEP (Supported Employment Program) Service and Current Authorized Service Level </t>
    </r>
    <r>
      <rPr>
        <sz val="11"/>
        <color theme="1"/>
        <rFont val="Calibri"/>
        <family val="2"/>
        <scheme val="minor"/>
      </rPr>
      <t>: Please indicate the participant's SEP Service Level based on  their previous Service Authorization (if they were SEP Level 3 or ABD SEP Level 3 this section DOES NOT need to be completed). If the individual is new to services or new to receiving this service, please complete the service level in the "Service Level (New Individuals ONLY)" section.</t>
    </r>
  </si>
  <si>
    <r>
      <rPr>
        <b/>
        <sz val="10"/>
        <color theme="1"/>
        <rFont val="Arial (body)"/>
      </rPr>
      <t>Service Level (New Individuals ONLY):</t>
    </r>
    <r>
      <rPr>
        <sz val="10"/>
        <color theme="1"/>
        <rFont val="Arial (body)"/>
      </rPr>
      <t xml:space="preserve"> Please indicate the participant's service level that best aligns with the individuals support needs as defined in the "Service Definitions WY21-26" tab of the applicable waiver and service. (Ex. Residential Level 1-7)</t>
    </r>
  </si>
  <si>
    <t>Developmental Disabilities Waiver (DD Waiver)</t>
  </si>
  <si>
    <t>Previously Used OOSvc Units</t>
  </si>
  <si>
    <t>ABD SSL1 Skills T&amp;D - H2014</t>
  </si>
  <si>
    <t>ABD SSL2 Skills T&amp;D - H2014</t>
  </si>
  <si>
    <t>ABD SSL1 TherBehavSvcs - H2019</t>
  </si>
  <si>
    <t>ABD SSL2 TherBehavSvcs - H2019</t>
  </si>
  <si>
    <t>SSL1 Skills T&amp;D - H2014</t>
  </si>
  <si>
    <t>SSL2 Skills T&amp;D - H2014</t>
  </si>
  <si>
    <t>SSL1 TherBehavSvcs - H2019</t>
  </si>
  <si>
    <t>SSL2 TherBehavSvcs - H2019</t>
  </si>
  <si>
    <t>SSL1 Skills T&amp;D - PDMS - H2014</t>
  </si>
  <si>
    <t>SSL2 Skills T&amp;D - PDMS - H2014</t>
  </si>
  <si>
    <t>ABD SSL1 Skills T&amp;D - PDMS - H2014</t>
  </si>
  <si>
    <t>ABD SSL2 Skills T&amp;D - PDMS - H2014</t>
  </si>
  <si>
    <t>SSL1 TherBehavSvcs - PDMS - H2019</t>
  </si>
  <si>
    <t>SSL2 TherBehavSvcs - PDMS - H2019</t>
  </si>
  <si>
    <t>ABD SSL1 TherBehavSvcs - PDMS - H2019</t>
  </si>
  <si>
    <t>ABD SSL2 TherBehavSvcs - PDMS - H2019</t>
  </si>
  <si>
    <t>max 30</t>
  </si>
  <si>
    <t>Specialty Svs. - START - Center</t>
  </si>
  <si>
    <t>Specialty Svs. - START - Clinicial</t>
  </si>
  <si>
    <t>Day Hab Level 1</t>
  </si>
  <si>
    <t>Day Hab Level 2</t>
  </si>
  <si>
    <t>Day Hab Level 3</t>
  </si>
  <si>
    <t>Day Hab Level 4</t>
  </si>
  <si>
    <t>Day Hab Level 5</t>
  </si>
  <si>
    <t>SEP Level 1</t>
  </si>
  <si>
    <t>SEP Level 2</t>
  </si>
  <si>
    <t>Wellness Coaching - Execise Activities - PDMS</t>
  </si>
  <si>
    <t>ABD PCS Level 1</t>
  </si>
  <si>
    <t>ABD PCS Level 2</t>
  </si>
  <si>
    <t>ABD PCS Level 3</t>
  </si>
  <si>
    <t>ABD PCS Level 4</t>
  </si>
  <si>
    <t>ABD PCS Level 5</t>
  </si>
  <si>
    <t>ABD PCS Level 6</t>
  </si>
  <si>
    <t>ABD PCS Level 7</t>
  </si>
  <si>
    <r>
      <t>ABD Specialty Svs - Assess/Consult</t>
    </r>
    <r>
      <rPr>
        <b/>
        <sz val="10"/>
        <color indexed="8"/>
        <rFont val="Arial"/>
        <family val="2"/>
      </rPr>
      <t xml:space="preserve"> (G0505)</t>
    </r>
  </si>
  <si>
    <t>ABD Specialty Svs. - START Center</t>
  </si>
  <si>
    <t>ABD Specialty Svs. - START - Clinical</t>
  </si>
  <si>
    <t>ABD Day Level 1</t>
  </si>
  <si>
    <t>ABD Day Level 2</t>
  </si>
  <si>
    <t>ABD Day Level 3</t>
  </si>
  <si>
    <t>ABD Day Level 4</t>
  </si>
  <si>
    <t>ABD Day Level 5</t>
  </si>
  <si>
    <t>ABD SEP Level 1</t>
  </si>
  <si>
    <t>ABD SEP Level 2</t>
  </si>
  <si>
    <r>
      <t xml:space="preserve">ABD Specialty Services - Level 1 </t>
    </r>
    <r>
      <rPr>
        <b/>
        <sz val="10"/>
        <color indexed="8"/>
        <rFont val="Arial"/>
        <family val="2"/>
      </rPr>
      <t xml:space="preserve"> (H2014 &amp; H2019)</t>
    </r>
  </si>
  <si>
    <r>
      <t xml:space="preserve">ABD Specialty Services - Level 2 </t>
    </r>
    <r>
      <rPr>
        <b/>
        <sz val="10"/>
        <color indexed="8"/>
        <rFont val="Arial"/>
        <family val="2"/>
      </rPr>
      <t>(H2014 &amp; H2019)</t>
    </r>
  </si>
  <si>
    <t xml:space="preserve">Effective 1/1/24 </t>
  </si>
  <si>
    <r>
      <rPr>
        <b/>
        <sz val="10"/>
        <color theme="1"/>
        <rFont val="Arial (body)"/>
      </rPr>
      <t>Overview</t>
    </r>
    <r>
      <rPr>
        <sz val="10"/>
        <color theme="1"/>
        <rFont val="Arial (body)"/>
        <family val="2"/>
      </rPr>
      <t xml:space="preserve">
This workbook has been developed to allow Service Coordinators coordinating services on behalf of individuals receiving funding under the Developmental Disabilities or Acquired Brain Disorder Waivers operated by the Bureau of Developmental Services. The Budget Request captures information about: (a) demographics of the participant, (b) services to be provided that are identified in the participant's Individual Service Agreement (ISA), (c) the cost and frequency of selected services, and (d) the rendering provider and service modality. This Budget Request Template should be utilized for all services beginning 1/1/2024 or after.  A Budget Request must be submitted for any annual funding requests (upon completion of the annual ISA) and/or for an service change request made during the annual ISA timeframe on behalf of the participant. All annual or one-time funding requests must be supported and documented in the ISA.  
</t>
    </r>
    <r>
      <rPr>
        <b/>
        <sz val="10"/>
        <color theme="1"/>
        <rFont val="Arial (body)"/>
      </rPr>
      <t xml:space="preserve">
Method of Service Delivery </t>
    </r>
    <r>
      <rPr>
        <sz val="10"/>
        <color theme="1"/>
        <rFont val="Arial (body)"/>
        <family val="2"/>
      </rPr>
      <t xml:space="preserve">
Please utilize the Traditional tab for Non-PDMS services and the PDMS tab for self directed services.
</t>
    </r>
    <r>
      <rPr>
        <b/>
        <i/>
        <sz val="10"/>
        <color rgb="FFFF0000"/>
        <rFont val="Arial (body)"/>
      </rPr>
      <t xml:space="preserve">While the Bureau only requires information to be submitted on the total cost, units, service provider and modality Service Coordinators and Service Providers must maintain detailed records of cost justification and present those records to DHHS and Area Agencies upon request as part of a service file review, questions or clarification during the Budget Template review and approval, or at any other time a formal request is made by the Department.  </t>
    </r>
    <r>
      <rPr>
        <sz val="11"/>
        <color theme="1"/>
        <rFont val="Calibri"/>
        <family val="2"/>
        <scheme val="minor"/>
      </rPr>
      <t xml:space="preserve">
Instructions for completing and submitting the Budget Template are included below.  Instructions for each input are presented by Section. Please note, cells highlighted in </t>
    </r>
    <r>
      <rPr>
        <b/>
        <sz val="10"/>
        <color theme="9"/>
        <rFont val="Arial (body)"/>
      </rPr>
      <t>GREEN</t>
    </r>
    <r>
      <rPr>
        <sz val="11"/>
        <color theme="1"/>
        <rFont val="Calibri"/>
        <family val="2"/>
        <scheme val="minor"/>
      </rPr>
      <t xml:space="preserve"> are editable and applicable information should be added by the respondent.  Cells highlighted in </t>
    </r>
    <r>
      <rPr>
        <b/>
        <sz val="10"/>
        <color theme="4"/>
        <rFont val="Arial (body)"/>
      </rPr>
      <t>BLUE</t>
    </r>
    <r>
      <rPr>
        <sz val="11"/>
        <color theme="1"/>
        <rFont val="Calibri"/>
        <family val="2"/>
        <scheme val="minor"/>
      </rPr>
      <t xml:space="preserve"> are prepopulated with relevant information. The Budget Template has been developed to be completed in order of section.  Please be advised that there are several areas where cell referencing is included to prepopulate data.  Going out of order may impact the usability of the tool for some users.</t>
    </r>
  </si>
  <si>
    <t>Service Start Date: (1/1/24 or after)</t>
  </si>
  <si>
    <t>Service Change Date: (1/1/24 or after)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</si>
</sst>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00"/>
    <numFmt numFmtId="165" formatCode="_(* #,##0_);_(* \(#,##0\);_(* &quot;-&quot;??_);_(@_)"/>
    <numFmt numFmtId="166" formatCode="00000000000"/>
    <numFmt numFmtId="167" formatCode="&quot;$&quot;#,##0.00"/>
    <numFmt numFmtId="168" formatCode="0000000"/>
  </numFmts>
  <fonts count="37">
    <font>
      <sz val="11"/>
      <color theme="1"/>
      <name val="Calibri"/>
      <family val="2"/>
      <scheme val="minor"/>
    </font>
    <font>
      <sz val="10"/>
      <color theme="1"/>
      <name val="Arial (body)"/>
      <family val="2"/>
    </font>
    <font>
      <sz val="10"/>
      <color theme="1"/>
      <name val="Arial (body)"/>
      <family val="2"/>
    </font>
    <font>
      <sz val="11"/>
      <color theme="1"/>
      <name val="Calibri"/>
      <family val="2"/>
      <scheme val="minor"/>
    </font>
    <font>
      <b/>
      <sz val="11"/>
      <color theme="1"/>
      <name val="Calibri"/>
      <family val="2"/>
      <scheme val="minor"/>
    </font>
    <font>
      <i/>
      <sz val="10"/>
      <color theme="1"/>
      <name val="Calibri"/>
      <family val="2"/>
      <scheme val="minor"/>
    </font>
    <font>
      <sz val="10"/>
      <name val="Arial"/>
      <family val="2"/>
    </font>
    <font>
      <sz val="11"/>
      <color theme="1"/>
      <name val="Arial"/>
      <family val="2"/>
    </font>
    <font>
      <b/>
      <sz val="11"/>
      <color theme="1"/>
      <name val="Arial"/>
      <family val="2"/>
    </font>
    <font>
      <b/>
      <i/>
      <sz val="11"/>
      <color theme="1"/>
      <name val="Arial"/>
      <family val="2"/>
    </font>
    <font>
      <sz val="11"/>
      <name val="Arial"/>
      <family val="2"/>
    </font>
    <font>
      <b/>
      <sz val="10"/>
      <name val="Arial"/>
      <family val="2"/>
    </font>
    <font>
      <b/>
      <sz val="11"/>
      <name val="Arial"/>
      <family val="2"/>
    </font>
    <font>
      <sz val="8"/>
      <color theme="1"/>
      <name val="Calibri"/>
      <family val="2"/>
      <scheme val="minor"/>
    </font>
    <font>
      <b/>
      <sz val="10"/>
      <color rgb="FFFF0000"/>
      <name val="Arial"/>
      <family val="2"/>
    </font>
    <font>
      <sz val="11"/>
      <name val="Calibri"/>
      <family val="2"/>
      <scheme val="minor"/>
    </font>
    <font>
      <b/>
      <sz val="11"/>
      <color theme="0"/>
      <name val="Calibri"/>
      <family val="2"/>
      <scheme val="minor"/>
    </font>
    <font>
      <sz val="11"/>
      <color rgb="FFFF0000"/>
      <name val="Calibri"/>
      <family val="2"/>
      <scheme val="minor"/>
    </font>
    <font>
      <b/>
      <sz val="14"/>
      <color theme="0"/>
      <name val="Calibri"/>
      <family val="2"/>
      <scheme val="minor"/>
    </font>
    <font>
      <b/>
      <i/>
      <sz val="11"/>
      <color theme="1"/>
      <name val="Calibri"/>
      <family val="2"/>
      <scheme val="minor"/>
    </font>
    <font>
      <b/>
      <i/>
      <sz val="11"/>
      <color theme="0"/>
      <name val="Arial"/>
      <family val="2"/>
    </font>
    <font>
      <sz val="10"/>
      <color theme="1"/>
      <name val="Arial (body)"/>
    </font>
    <font>
      <b/>
      <sz val="10"/>
      <color theme="1"/>
      <name val="Arial (body)"/>
    </font>
    <font>
      <b/>
      <i/>
      <sz val="10"/>
      <color rgb="FFFF0000"/>
      <name val="Arial (body)"/>
    </font>
    <font>
      <b/>
      <sz val="10"/>
      <color theme="9"/>
      <name val="Arial (body)"/>
    </font>
    <font>
      <b/>
      <sz val="10"/>
      <color theme="4"/>
      <name val="Arial (body)"/>
    </font>
    <font>
      <b/>
      <sz val="22"/>
      <color rgb="FFFF0000"/>
      <name val="Calibri"/>
      <family val="2"/>
      <scheme val="minor"/>
    </font>
    <font>
      <sz val="8"/>
      <color rgb="FF000000"/>
      <name val="Segoe UI"/>
      <family val="2"/>
    </font>
    <font>
      <i/>
      <sz val="10"/>
      <color rgb="FFFF0000"/>
      <name val="Arial"/>
      <family val="2"/>
    </font>
    <font>
      <sz val="10"/>
      <color theme="1"/>
      <name val="Arial"/>
      <family val="2"/>
    </font>
    <font>
      <sz val="10"/>
      <color indexed="8"/>
      <name val="Arial"/>
      <family val="2"/>
    </font>
    <font>
      <b/>
      <sz val="10"/>
      <color indexed="8"/>
      <name val="Arial"/>
      <family val="2"/>
    </font>
    <font>
      <u/>
      <sz val="11"/>
      <color theme="1"/>
      <name val="Calibri"/>
      <family val="2"/>
      <scheme val="minor"/>
    </font>
    <font>
      <b/>
      <sz val="10"/>
      <color theme="1"/>
      <name val="Arial"/>
      <family val="2"/>
    </font>
    <font>
      <b/>
      <i/>
      <u/>
      <sz val="10"/>
      <color theme="1"/>
      <name val="Arial"/>
      <family val="2"/>
    </font>
    <font>
      <sz val="9"/>
      <color indexed="81"/>
      <name val="Tahoma"/>
      <family val="2"/>
    </font>
    <font>
      <b/>
      <sz val="9"/>
      <color indexed="81"/>
      <name val="Tahoma"/>
      <family val="2"/>
    </font>
  </fonts>
  <fills count="22">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99FF"/>
        <bgColor indexed="64"/>
      </patternFill>
    </fill>
    <fill>
      <patternFill patternType="solid">
        <fgColor theme="2" tint="-0.24994659260841701"/>
        <bgColor indexed="64"/>
      </patternFill>
    </fill>
    <fill>
      <patternFill patternType="solid">
        <fgColor rgb="FFFF9999"/>
        <bgColor indexed="64"/>
      </patternFill>
    </fill>
    <fill>
      <patternFill patternType="solid">
        <fgColor rgb="FFFFFF00"/>
        <bgColor indexed="64"/>
      </patternFill>
    </fill>
    <fill>
      <patternFill patternType="solid">
        <fgColor theme="8" tint="0.59999389629810485"/>
        <bgColor indexed="64"/>
      </patternFill>
    </fill>
    <fill>
      <patternFill patternType="solid">
        <fgColor theme="2"/>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3" tint="-0.249977111117893"/>
        <bgColor indexed="64"/>
      </patternFill>
    </fill>
    <fill>
      <patternFill patternType="solid">
        <fgColor indexed="1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C0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ck">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s>
  <cellStyleXfs count="14">
    <xf numFmtId="0" fontId="0" fillId="0" borderId="0"/>
    <xf numFmtId="44" fontId="3"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0" fontId="6"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43" fontId="6" fillId="0" borderId="0" applyFont="0" applyFill="0" applyBorder="0" applyAlignment="0" applyProtection="0"/>
  </cellStyleXfs>
  <cellXfs count="461">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1" xfId="0" applyBorder="1"/>
    <xf numFmtId="0" fontId="4" fillId="3"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44" fontId="0" fillId="0" borderId="1" xfId="1" applyFont="1" applyFill="1" applyBorder="1" applyAlignment="1">
      <alignment horizontal="left" vertical="center"/>
    </xf>
    <xf numFmtId="44" fontId="0" fillId="0" borderId="1" xfId="1" applyFont="1" applyFill="1" applyBorder="1" applyAlignment="1">
      <alignment vertical="center"/>
    </xf>
    <xf numFmtId="44" fontId="0" fillId="0" borderId="1" xfId="1" applyFont="1" applyFill="1" applyBorder="1"/>
    <xf numFmtId="0" fontId="4" fillId="3" borderId="1" xfId="0" applyFont="1" applyFill="1" applyBorder="1" applyAlignment="1">
      <alignment horizontal="center" wrapText="1"/>
    </xf>
    <xf numFmtId="0" fontId="0" fillId="4" borderId="1" xfId="0" applyFill="1" applyBorder="1" applyAlignment="1">
      <alignment horizontal="center" vertical="center" wrapText="1"/>
    </xf>
    <xf numFmtId="0" fontId="0" fillId="0" borderId="4" xfId="0" applyBorder="1" applyAlignment="1">
      <alignment horizontal="center" vertical="center"/>
    </xf>
    <xf numFmtId="0" fontId="0" fillId="0" borderId="0" xfId="0" applyAlignment="1">
      <alignment horizontal="left"/>
    </xf>
    <xf numFmtId="0" fontId="6" fillId="0" borderId="0" xfId="5"/>
    <xf numFmtId="0" fontId="6" fillId="8" borderId="1" xfId="5" applyFill="1" applyBorder="1" applyAlignment="1">
      <alignment vertical="center"/>
    </xf>
    <xf numFmtId="0" fontId="6" fillId="2" borderId="1" xfId="5" applyFill="1" applyBorder="1" applyAlignment="1">
      <alignment vertical="center"/>
    </xf>
    <xf numFmtId="44" fontId="6" fillId="0" borderId="0" xfId="1" applyFont="1" applyFill="1"/>
    <xf numFmtId="0" fontId="11" fillId="0" borderId="0" xfId="5" applyFont="1" applyAlignment="1">
      <alignment horizontal="center"/>
    </xf>
    <xf numFmtId="0" fontId="6" fillId="5" borderId="0" xfId="5" applyFill="1" applyAlignment="1">
      <alignment horizontal="right"/>
    </xf>
    <xf numFmtId="0" fontId="6" fillId="5" borderId="0" xfId="5" applyFill="1" applyAlignment="1">
      <alignment horizontal="center" vertical="center"/>
    </xf>
    <xf numFmtId="0" fontId="6" fillId="8" borderId="0" xfId="5" applyFill="1" applyAlignment="1">
      <alignment horizontal="right"/>
    </xf>
    <xf numFmtId="0" fontId="6" fillId="0" borderId="0" xfId="5" applyAlignment="1">
      <alignment wrapText="1"/>
    </xf>
    <xf numFmtId="0" fontId="0" fillId="0" borderId="0" xfId="5" applyFont="1"/>
    <xf numFmtId="0" fontId="11" fillId="4" borderId="1" xfId="0" applyFont="1" applyFill="1" applyBorder="1" applyAlignment="1">
      <alignment horizontal="center" vertical="center"/>
    </xf>
    <xf numFmtId="44" fontId="0" fillId="0" borderId="0" xfId="3" applyFont="1" applyProtection="1"/>
    <xf numFmtId="0" fontId="6" fillId="0" borderId="0" xfId="5" applyAlignment="1">
      <alignment horizontal="center" vertical="center"/>
    </xf>
    <xf numFmtId="0" fontId="4" fillId="2" borderId="1" xfId="0" applyFont="1" applyFill="1" applyBorder="1" applyAlignment="1">
      <alignment horizontal="center" wrapText="1"/>
    </xf>
    <xf numFmtId="0" fontId="4" fillId="12" borderId="1" xfId="0" applyFont="1" applyFill="1" applyBorder="1" applyAlignment="1">
      <alignment horizontal="center" wrapText="1"/>
    </xf>
    <xf numFmtId="0" fontId="6" fillId="0" borderId="1" xfId="5" applyBorder="1" applyAlignment="1">
      <alignment horizontal="center" vertical="center"/>
    </xf>
    <xf numFmtId="0" fontId="6" fillId="0" borderId="3" xfId="5" applyBorder="1" applyAlignment="1">
      <alignment horizontal="center" vertical="center"/>
    </xf>
    <xf numFmtId="0" fontId="0" fillId="2" borderId="1" xfId="0" applyFill="1" applyBorder="1" applyAlignment="1">
      <alignment horizontal="left" vertical="center" wrapText="1"/>
    </xf>
    <xf numFmtId="49" fontId="7" fillId="0" borderId="1" xfId="0" applyNumberFormat="1" applyFont="1" applyBorder="1" applyAlignment="1" applyProtection="1">
      <alignment horizontal="center" vertical="center"/>
      <protection locked="0"/>
    </xf>
    <xf numFmtId="44" fontId="7" fillId="0" borderId="1" xfId="1" applyFont="1" applyBorder="1" applyAlignment="1" applyProtection="1">
      <alignment horizontal="center" vertical="center"/>
      <protection locked="0"/>
    </xf>
    <xf numFmtId="44" fontId="0" fillId="0" borderId="1" xfId="1" applyFont="1" applyFill="1" applyBorder="1" applyAlignment="1">
      <alignment horizontal="center" vertical="center"/>
    </xf>
    <xf numFmtId="0" fontId="0" fillId="0" borderId="1" xfId="0" applyBorder="1" applyAlignment="1">
      <alignment vertical="center"/>
    </xf>
    <xf numFmtId="0" fontId="0" fillId="5" borderId="1" xfId="0" applyFill="1" applyBorder="1" applyAlignment="1">
      <alignment horizontal="left" vertical="center" wrapText="1"/>
    </xf>
    <xf numFmtId="0" fontId="6" fillId="0" borderId="1" xfId="5" applyBorder="1" applyAlignment="1">
      <alignment vertical="center"/>
    </xf>
    <xf numFmtId="0" fontId="0" fillId="2" borderId="1" xfId="0" applyFill="1" applyBorder="1" applyAlignment="1">
      <alignment horizontal="left" vertical="center"/>
    </xf>
    <xf numFmtId="0" fontId="6" fillId="0" borderId="1" xfId="5" applyBorder="1" applyAlignment="1">
      <alignment vertical="center" wrapText="1"/>
    </xf>
    <xf numFmtId="0" fontId="6" fillId="8" borderId="1" xfId="5" applyFill="1" applyBorder="1" applyAlignment="1">
      <alignment vertical="center" wrapText="1"/>
    </xf>
    <xf numFmtId="0" fontId="0" fillId="5" borderId="1" xfId="0" applyFill="1" applyBorder="1" applyAlignment="1">
      <alignment horizontal="left" vertical="center"/>
    </xf>
    <xf numFmtId="0" fontId="6" fillId="5" borderId="1" xfId="5" applyFill="1" applyBorder="1" applyAlignment="1">
      <alignment vertical="center"/>
    </xf>
    <xf numFmtId="0" fontId="0" fillId="0" borderId="1" xfId="0" applyBorder="1" applyAlignment="1">
      <alignment horizontal="left" vertical="center"/>
    </xf>
    <xf numFmtId="0" fontId="0" fillId="0" borderId="0" xfId="0" applyAlignment="1">
      <alignment horizontal="left" vertical="center"/>
    </xf>
    <xf numFmtId="0" fontId="6" fillId="2" borderId="7" xfId="5" applyFill="1" applyBorder="1" applyAlignment="1">
      <alignment vertical="center" wrapText="1"/>
    </xf>
    <xf numFmtId="0" fontId="6" fillId="8" borderId="7" xfId="5" applyFill="1" applyBorder="1" applyAlignment="1">
      <alignment vertical="center" wrapText="1"/>
    </xf>
    <xf numFmtId="0" fontId="6" fillId="5" borderId="7" xfId="5" applyFill="1" applyBorder="1" applyAlignment="1">
      <alignment vertical="center" wrapText="1"/>
    </xf>
    <xf numFmtId="0" fontId="6" fillId="5" borderId="1" xfId="5" applyFill="1" applyBorder="1" applyAlignment="1">
      <alignment vertical="center" wrapText="1"/>
    </xf>
    <xf numFmtId="0" fontId="0" fillId="2" borderId="1" xfId="5" applyFont="1" applyFill="1" applyBorder="1" applyAlignment="1">
      <alignment vertical="center"/>
    </xf>
    <xf numFmtId="0" fontId="6" fillId="2" borderId="1" xfId="5" applyFill="1" applyBorder="1" applyAlignment="1">
      <alignment vertical="center" wrapText="1"/>
    </xf>
    <xf numFmtId="0" fontId="11" fillId="0" borderId="0" xfId="5" applyFont="1" applyAlignment="1">
      <alignment horizontal="center" vertical="center"/>
    </xf>
    <xf numFmtId="0" fontId="11" fillId="8" borderId="0" xfId="5" applyFont="1" applyFill="1" applyAlignment="1">
      <alignment horizontal="center" vertical="center"/>
    </xf>
    <xf numFmtId="0" fontId="11" fillId="0" borderId="0" xfId="5" applyFont="1" applyAlignment="1">
      <alignment horizontal="center" vertical="center" wrapText="1"/>
    </xf>
    <xf numFmtId="164" fontId="11" fillId="8" borderId="0" xfId="5" applyNumberFormat="1" applyFont="1" applyFill="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6" fillId="0" borderId="1" xfId="5" applyBorder="1" applyAlignment="1">
      <alignment horizontal="center" vertical="center" wrapText="1"/>
    </xf>
    <xf numFmtId="8" fontId="0" fillId="0" borderId="1" xfId="0" applyNumberFormat="1" applyBorder="1" applyAlignment="1">
      <alignment vertical="center"/>
    </xf>
    <xf numFmtId="0" fontId="6" fillId="0" borderId="1" xfId="0" applyFont="1" applyBorder="1" applyAlignment="1">
      <alignment vertical="center"/>
    </xf>
    <xf numFmtId="0" fontId="6" fillId="0" borderId="0" xfId="0" applyFont="1" applyAlignment="1">
      <alignment vertical="center"/>
    </xf>
    <xf numFmtId="8" fontId="0" fillId="0" borderId="4" xfId="0" applyNumberFormat="1" applyBorder="1" applyAlignment="1">
      <alignment vertical="center"/>
    </xf>
    <xf numFmtId="0" fontId="0" fillId="0" borderId="0" xfId="0" applyAlignment="1">
      <alignment vertical="center"/>
    </xf>
    <xf numFmtId="0" fontId="0" fillId="10" borderId="1" xfId="0" applyFill="1" applyBorder="1" applyAlignment="1">
      <alignment vertical="center"/>
    </xf>
    <xf numFmtId="8" fontId="0" fillId="10" borderId="1" xfId="0" applyNumberFormat="1" applyFill="1" applyBorder="1" applyAlignment="1">
      <alignment vertical="center"/>
    </xf>
    <xf numFmtId="0" fontId="6" fillId="0" borderId="1" xfId="0" quotePrefix="1" applyFont="1" applyBorder="1" applyAlignment="1">
      <alignment vertical="center"/>
    </xf>
    <xf numFmtId="8" fontId="13" fillId="0" borderId="1" xfId="0" applyNumberFormat="1" applyFont="1" applyBorder="1" applyAlignment="1">
      <alignment vertical="center"/>
    </xf>
    <xf numFmtId="0" fontId="0" fillId="0" borderId="0" xfId="0" quotePrefix="1" applyAlignment="1">
      <alignment vertical="center"/>
    </xf>
    <xf numFmtId="8" fontId="0" fillId="0" borderId="0" xfId="0" applyNumberFormat="1" applyAlignment="1">
      <alignment vertical="center"/>
    </xf>
    <xf numFmtId="0" fontId="0" fillId="0" borderId="1" xfId="0" quotePrefix="1" applyBorder="1" applyAlignment="1">
      <alignment vertical="center"/>
    </xf>
    <xf numFmtId="8" fontId="13" fillId="0" borderId="4" xfId="0" applyNumberFormat="1" applyFont="1" applyBorder="1" applyAlignment="1">
      <alignment vertical="center"/>
    </xf>
    <xf numFmtId="0" fontId="0" fillId="0" borderId="4" xfId="0" applyBorder="1" applyAlignment="1">
      <alignment vertical="center"/>
    </xf>
    <xf numFmtId="0" fontId="0" fillId="0" borderId="1" xfId="0" applyBorder="1" applyAlignment="1">
      <alignment vertical="top" wrapText="1"/>
    </xf>
    <xf numFmtId="0" fontId="0" fillId="0" borderId="1" xfId="0" applyBorder="1" applyAlignment="1">
      <alignment vertical="top"/>
    </xf>
    <xf numFmtId="0" fontId="0" fillId="0" borderId="1" xfId="0" applyBorder="1" applyAlignment="1">
      <alignment horizontal="left" vertical="top" wrapText="1"/>
    </xf>
    <xf numFmtId="0" fontId="0" fillId="0" borderId="3" xfId="0" applyBorder="1" applyAlignment="1">
      <alignment vertical="top" wrapText="1"/>
    </xf>
    <xf numFmtId="0" fontId="0" fillId="0" borderId="5" xfId="0" applyBorder="1" applyAlignment="1">
      <alignment vertical="top" wrapText="1"/>
    </xf>
    <xf numFmtId="0" fontId="16" fillId="0" borderId="12" xfId="0" applyFont="1" applyBorder="1" applyAlignment="1">
      <alignment horizontal="center" vertical="center" wrapText="1"/>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13" xfId="0" applyFont="1" applyBorder="1" applyAlignment="1">
      <alignment horizontal="center" vertical="center" wrapText="1"/>
    </xf>
    <xf numFmtId="0" fontId="0" fillId="0" borderId="14" xfId="0" applyBorder="1" applyAlignment="1">
      <alignment vertical="top" wrapText="1"/>
    </xf>
    <xf numFmtId="0" fontId="0" fillId="0" borderId="11" xfId="0" applyBorder="1" applyAlignment="1">
      <alignment vertical="top" wrapText="1"/>
    </xf>
    <xf numFmtId="0" fontId="0" fillId="0" borderId="15" xfId="0" applyBorder="1" applyAlignment="1">
      <alignment vertical="top" wrapText="1"/>
    </xf>
    <xf numFmtId="0" fontId="0" fillId="0" borderId="5" xfId="0" applyBorder="1" applyAlignment="1">
      <alignment horizontal="left" vertical="top" wrapText="1"/>
    </xf>
    <xf numFmtId="0" fontId="7" fillId="0" borderId="0" xfId="0" applyFont="1"/>
    <xf numFmtId="44" fontId="0" fillId="0" borderId="0" xfId="1" applyFont="1" applyAlignment="1" applyProtection="1">
      <alignment vertical="center"/>
    </xf>
    <xf numFmtId="14" fontId="8" fillId="13" borderId="1" xfId="0" applyNumberFormat="1" applyFont="1" applyFill="1" applyBorder="1" applyAlignment="1">
      <alignment horizontal="right" vertical="center"/>
    </xf>
    <xf numFmtId="0" fontId="8" fillId="13" borderId="1" xfId="0" applyFont="1" applyFill="1" applyBorder="1" applyAlignment="1">
      <alignment horizontal="center" vertical="center"/>
    </xf>
    <xf numFmtId="0" fontId="8" fillId="13" borderId="1" xfId="0" applyFont="1" applyFill="1" applyBorder="1" applyAlignment="1">
      <alignment horizontal="center" vertical="center" wrapText="1"/>
    </xf>
    <xf numFmtId="0" fontId="8" fillId="13" borderId="1" xfId="0" applyFont="1" applyFill="1" applyBorder="1" applyAlignment="1">
      <alignment horizontal="right" vertical="center"/>
    </xf>
    <xf numFmtId="44" fontId="0" fillId="0" borderId="1" xfId="1" applyFont="1" applyBorder="1" applyAlignment="1" applyProtection="1">
      <alignment vertical="center"/>
    </xf>
    <xf numFmtId="0" fontId="8" fillId="0" borderId="0" xfId="0" applyFont="1" applyAlignment="1">
      <alignment horizontal="right" indent="1"/>
    </xf>
    <xf numFmtId="14" fontId="8" fillId="13" borderId="1" xfId="0" applyNumberFormat="1" applyFont="1" applyFill="1" applyBorder="1" applyAlignment="1">
      <alignment horizontal="right" vertical="center" wrapText="1"/>
    </xf>
    <xf numFmtId="44" fontId="0" fillId="0" borderId="1" xfId="1" applyFont="1" applyFill="1" applyBorder="1" applyAlignment="1" applyProtection="1">
      <alignment vertical="center"/>
    </xf>
    <xf numFmtId="0" fontId="15" fillId="0" borderId="1" xfId="0" quotePrefix="1" applyFont="1" applyBorder="1" applyAlignment="1">
      <alignment vertical="center"/>
    </xf>
    <xf numFmtId="44" fontId="0" fillId="0" borderId="0" xfId="0" applyNumberFormat="1"/>
    <xf numFmtId="44" fontId="7" fillId="0" borderId="0" xfId="0" applyNumberFormat="1" applyFont="1"/>
    <xf numFmtId="44" fontId="4" fillId="0" borderId="0" xfId="0" applyNumberFormat="1" applyFont="1"/>
    <xf numFmtId="44" fontId="0" fillId="0" borderId="1" xfId="1" applyFont="1" applyFill="1" applyBorder="1" applyAlignment="1" applyProtection="1">
      <alignment horizontal="center" vertical="center"/>
    </xf>
    <xf numFmtId="44" fontId="15" fillId="0" borderId="1" xfId="1" applyFont="1" applyFill="1" applyBorder="1" applyAlignment="1" applyProtection="1">
      <alignment vertical="center"/>
    </xf>
    <xf numFmtId="44" fontId="15" fillId="0" borderId="1" xfId="5" applyNumberFormat="1" applyFont="1" applyBorder="1" applyAlignment="1">
      <alignment vertical="center"/>
    </xf>
    <xf numFmtId="8" fontId="10" fillId="6" borderId="1" xfId="0" applyNumberFormat="1" applyFont="1" applyFill="1" applyBorder="1" applyAlignment="1">
      <alignment horizontal="center"/>
    </xf>
    <xf numFmtId="14" fontId="7" fillId="0" borderId="0" xfId="0" applyNumberFormat="1" applyFont="1" applyAlignment="1" applyProtection="1">
      <alignment horizontal="center" vertical="center"/>
      <protection locked="0"/>
    </xf>
    <xf numFmtId="0" fontId="10" fillId="0" borderId="3" xfId="0" applyFont="1" applyBorder="1" applyAlignment="1" applyProtection="1">
      <alignment horizontal="left"/>
      <protection locked="0"/>
    </xf>
    <xf numFmtId="44" fontId="19" fillId="0" borderId="0" xfId="0" applyNumberFormat="1" applyFont="1" applyAlignment="1">
      <alignment horizontal="right"/>
    </xf>
    <xf numFmtId="8" fontId="12" fillId="6" borderId="1" xfId="0" applyNumberFormat="1" applyFont="1" applyFill="1" applyBorder="1" applyAlignment="1">
      <alignment horizontal="center"/>
    </xf>
    <xf numFmtId="0" fontId="4" fillId="0" borderId="0" xfId="0" applyFont="1"/>
    <xf numFmtId="14" fontId="8" fillId="0" borderId="0" xfId="0" applyNumberFormat="1" applyFont="1" applyAlignment="1">
      <alignment horizontal="right" vertical="center" wrapText="1"/>
    </xf>
    <xf numFmtId="14" fontId="7" fillId="0" borderId="0" xfId="0" applyNumberFormat="1" applyFont="1" applyAlignment="1">
      <alignment horizontal="center" vertical="center"/>
    </xf>
    <xf numFmtId="14" fontId="7" fillId="0" borderId="1" xfId="0" applyNumberFormat="1" applyFont="1" applyBorder="1" applyAlignment="1" applyProtection="1">
      <alignment horizontal="left" indent="2"/>
      <protection locked="0"/>
    </xf>
    <xf numFmtId="165" fontId="10" fillId="6" borderId="1" xfId="10" applyNumberFormat="1" applyFont="1" applyFill="1" applyBorder="1" applyAlignment="1" applyProtection="1">
      <alignment horizontal="center"/>
      <protection locked="0"/>
    </xf>
    <xf numFmtId="44" fontId="10" fillId="0" borderId="3" xfId="1" applyFont="1" applyFill="1" applyBorder="1" applyAlignment="1" applyProtection="1">
      <alignment horizontal="left"/>
      <protection locked="0"/>
    </xf>
    <xf numFmtId="44" fontId="7" fillId="0" borderId="0" xfId="3" applyFont="1" applyFill="1" applyBorder="1" applyAlignment="1" applyProtection="1">
      <alignment horizontal="center"/>
    </xf>
    <xf numFmtId="0" fontId="12" fillId="0" borderId="17" xfId="0" applyFont="1" applyBorder="1" applyAlignment="1">
      <alignment horizontal="center"/>
    </xf>
    <xf numFmtId="40" fontId="12" fillId="0" borderId="18" xfId="0" applyNumberFormat="1" applyFont="1" applyBorder="1" applyAlignment="1">
      <alignment horizontal="center"/>
    </xf>
    <xf numFmtId="0" fontId="10" fillId="0" borderId="20" xfId="0" applyFont="1" applyBorder="1"/>
    <xf numFmtId="44" fontId="8" fillId="6" borderId="16" xfId="1" applyFont="1" applyFill="1" applyBorder="1" applyProtection="1"/>
    <xf numFmtId="44" fontId="7" fillId="0" borderId="7" xfId="1" applyFont="1" applyFill="1" applyBorder="1" applyProtection="1">
      <protection locked="0"/>
    </xf>
    <xf numFmtId="44" fontId="7" fillId="6" borderId="9" xfId="1" applyFont="1" applyFill="1" applyBorder="1" applyProtection="1"/>
    <xf numFmtId="44" fontId="7" fillId="6" borderId="22" xfId="1" applyFont="1" applyFill="1" applyBorder="1" applyProtection="1"/>
    <xf numFmtId="40" fontId="12" fillId="0" borderId="19" xfId="0" applyNumberFormat="1" applyFont="1" applyBorder="1" applyAlignment="1">
      <alignment horizontal="center" wrapText="1"/>
    </xf>
    <xf numFmtId="0" fontId="2" fillId="0" borderId="0" xfId="12"/>
    <xf numFmtId="0" fontId="2" fillId="0" borderId="0" xfId="12" applyAlignment="1">
      <alignment wrapText="1"/>
    </xf>
    <xf numFmtId="0" fontId="18" fillId="16" borderId="25" xfId="12" applyFont="1" applyFill="1" applyBorder="1" applyAlignment="1">
      <alignment horizontal="center"/>
    </xf>
    <xf numFmtId="0" fontId="21" fillId="0" borderId="24" xfId="12" applyFont="1" applyBorder="1" applyAlignment="1">
      <alignment wrapText="1"/>
    </xf>
    <xf numFmtId="0" fontId="18" fillId="14" borderId="28" xfId="12" applyFont="1" applyFill="1" applyBorder="1" applyAlignment="1">
      <alignment horizontal="center"/>
    </xf>
    <xf numFmtId="0" fontId="21" fillId="0" borderId="27" xfId="12" applyFont="1" applyBorder="1" applyAlignment="1">
      <alignment wrapText="1"/>
    </xf>
    <xf numFmtId="0" fontId="18" fillId="0" borderId="0" xfId="12" applyFont="1"/>
    <xf numFmtId="0" fontId="18" fillId="17" borderId="28" xfId="12" applyFont="1" applyFill="1" applyBorder="1" applyAlignment="1">
      <alignment horizontal="center"/>
    </xf>
    <xf numFmtId="44" fontId="10" fillId="6" borderId="9" xfId="0" applyNumberFormat="1" applyFont="1" applyFill="1" applyBorder="1" applyAlignment="1">
      <alignment horizontal="center"/>
    </xf>
    <xf numFmtId="44" fontId="10" fillId="6" borderId="22" xfId="0" applyNumberFormat="1" applyFont="1" applyFill="1" applyBorder="1" applyAlignment="1">
      <alignment horizontal="center"/>
    </xf>
    <xf numFmtId="44" fontId="10" fillId="6" borderId="22" xfId="1" applyFont="1" applyFill="1" applyBorder="1" applyAlignment="1">
      <alignment horizontal="center"/>
    </xf>
    <xf numFmtId="0" fontId="12" fillId="0" borderId="17" xfId="0" applyFont="1" applyBorder="1" applyAlignment="1">
      <alignment horizontal="center" wrapText="1"/>
    </xf>
    <xf numFmtId="0" fontId="7" fillId="0" borderId="1" xfId="0" applyFont="1" applyBorder="1" applyAlignment="1" applyProtection="1">
      <alignment vertical="center"/>
      <protection locked="0"/>
    </xf>
    <xf numFmtId="44" fontId="8" fillId="6" borderId="0" xfId="1" applyFont="1" applyFill="1" applyBorder="1" applyProtection="1"/>
    <xf numFmtId="44" fontId="7" fillId="0" borderId="0" xfId="1" applyFont="1" applyFill="1" applyBorder="1" applyAlignment="1" applyProtection="1">
      <alignment horizontal="right" vertical="center"/>
      <protection locked="0"/>
    </xf>
    <xf numFmtId="14" fontId="7" fillId="0" borderId="0" xfId="0" applyNumberFormat="1" applyFont="1" applyAlignment="1">
      <alignment horizontal="left" vertical="center"/>
    </xf>
    <xf numFmtId="0" fontId="7" fillId="0" borderId="0" xfId="0" applyFont="1" applyAlignment="1">
      <alignment horizontal="left" vertical="center"/>
    </xf>
    <xf numFmtId="0" fontId="8" fillId="0" borderId="0" xfId="0" applyFont="1"/>
    <xf numFmtId="0" fontId="4"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pplyProtection="1">
      <alignment vertical="center"/>
      <protection locked="0"/>
    </xf>
    <xf numFmtId="44" fontId="7" fillId="0" borderId="0" xfId="1" applyFont="1" applyFill="1" applyBorder="1" applyAlignment="1" applyProtection="1">
      <alignment horizontal="right" vertical="center"/>
    </xf>
    <xf numFmtId="44" fontId="8" fillId="0" borderId="0" xfId="0" applyNumberFormat="1" applyFont="1" applyAlignment="1">
      <alignment horizontal="right" vertical="center"/>
    </xf>
    <xf numFmtId="0" fontId="7" fillId="0" borderId="0" xfId="0" applyFont="1" applyAlignment="1">
      <alignment wrapText="1"/>
    </xf>
    <xf numFmtId="49" fontId="7" fillId="0" borderId="0" xfId="0" applyNumberFormat="1" applyFont="1" applyAlignment="1">
      <alignment vertical="center" wrapText="1"/>
    </xf>
    <xf numFmtId="44" fontId="7" fillId="0" borderId="0" xfId="1" applyFont="1" applyFill="1" applyBorder="1" applyAlignment="1" applyProtection="1">
      <alignment vertical="center"/>
    </xf>
    <xf numFmtId="0" fontId="4" fillId="0" borderId="0" xfId="0" applyFont="1" applyAlignment="1">
      <alignment horizontal="center" vertical="center" wrapText="1"/>
    </xf>
    <xf numFmtId="49" fontId="7" fillId="0" borderId="0" xfId="0" applyNumberFormat="1" applyFont="1" applyAlignment="1">
      <alignment vertical="center"/>
    </xf>
    <xf numFmtId="44" fontId="8" fillId="0" borderId="0" xfId="1" applyFont="1" applyFill="1" applyBorder="1" applyAlignment="1" applyProtection="1">
      <alignment vertical="center"/>
    </xf>
    <xf numFmtId="44" fontId="7" fillId="0" borderId="0" xfId="0" applyNumberFormat="1" applyFont="1" applyAlignment="1">
      <alignment horizontal="right" vertical="center"/>
    </xf>
    <xf numFmtId="0" fontId="28" fillId="0" borderId="0" xfId="0" applyFont="1"/>
    <xf numFmtId="0" fontId="18" fillId="0" borderId="0" xfId="0" applyFont="1" applyAlignment="1">
      <alignment horizontal="center"/>
    </xf>
    <xf numFmtId="0" fontId="12" fillId="0" borderId="28" xfId="0" applyFont="1" applyBorder="1" applyAlignment="1">
      <alignment horizontal="center"/>
    </xf>
    <xf numFmtId="44" fontId="0" fillId="0" borderId="0" xfId="1" applyFont="1" applyFill="1" applyBorder="1" applyAlignment="1" applyProtection="1">
      <alignment vertical="center"/>
    </xf>
    <xf numFmtId="44" fontId="0" fillId="0" borderId="0" xfId="1" applyFont="1" applyBorder="1" applyAlignment="1" applyProtection="1">
      <alignment vertical="center"/>
    </xf>
    <xf numFmtId="0" fontId="11" fillId="0" borderId="16" xfId="0" applyFont="1" applyBorder="1" applyAlignment="1">
      <alignment horizontal="center" wrapText="1"/>
    </xf>
    <xf numFmtId="0" fontId="6" fillId="0" borderId="34" xfId="0" applyFont="1" applyBorder="1"/>
    <xf numFmtId="0" fontId="6" fillId="0" borderId="18" xfId="0" quotePrefix="1" applyFont="1" applyBorder="1" applyAlignment="1">
      <alignment horizontal="center"/>
    </xf>
    <xf numFmtId="0" fontId="6" fillId="0" borderId="35" xfId="0" applyFont="1" applyBorder="1"/>
    <xf numFmtId="0" fontId="6" fillId="0" borderId="36" xfId="0" quotePrefix="1" applyFont="1" applyBorder="1" applyAlignment="1">
      <alignment horizontal="center"/>
    </xf>
    <xf numFmtId="0" fontId="6" fillId="0" borderId="39" xfId="0" applyFont="1" applyBorder="1"/>
    <xf numFmtId="0" fontId="6" fillId="0" borderId="7" xfId="0" applyFont="1" applyBorder="1"/>
    <xf numFmtId="0" fontId="6" fillId="0" borderId="40" xfId="0" applyFont="1" applyBorder="1"/>
    <xf numFmtId="0" fontId="30" fillId="3" borderId="30" xfId="0" applyFont="1" applyFill="1" applyBorder="1"/>
    <xf numFmtId="0" fontId="30" fillId="3" borderId="31" xfId="0" applyFont="1" applyFill="1" applyBorder="1" applyAlignment="1">
      <alignment horizontal="center"/>
    </xf>
    <xf numFmtId="0" fontId="30" fillId="0" borderId="42" xfId="0" applyFont="1" applyBorder="1"/>
    <xf numFmtId="0" fontId="30" fillId="0" borderId="18" xfId="0" quotePrefix="1" applyFont="1" applyBorder="1" applyAlignment="1">
      <alignment horizontal="center"/>
    </xf>
    <xf numFmtId="0" fontId="30" fillId="0" borderId="7" xfId="0" applyFont="1" applyBorder="1"/>
    <xf numFmtId="0" fontId="30" fillId="0" borderId="1" xfId="0" quotePrefix="1" applyFont="1" applyBorder="1" applyAlignment="1">
      <alignment horizontal="center"/>
    </xf>
    <xf numFmtId="167" fontId="30" fillId="0" borderId="18" xfId="0" applyNumberFormat="1" applyFont="1" applyBorder="1" applyAlignment="1">
      <alignment horizontal="center"/>
    </xf>
    <xf numFmtId="0" fontId="30" fillId="0" borderId="7" xfId="0" applyFont="1" applyBorder="1" applyAlignment="1">
      <alignment wrapText="1"/>
    </xf>
    <xf numFmtId="167" fontId="30" fillId="0" borderId="1" xfId="0" applyNumberFormat="1" applyFont="1" applyBorder="1" applyAlignment="1">
      <alignment horizontal="center"/>
    </xf>
    <xf numFmtId="167" fontId="30" fillId="0" borderId="11" xfId="0" applyNumberFormat="1" applyFont="1" applyBorder="1" applyAlignment="1">
      <alignment horizontal="center"/>
    </xf>
    <xf numFmtId="0" fontId="11" fillId="0" borderId="1" xfId="5" applyFont="1" applyBorder="1" applyAlignment="1">
      <alignment horizontal="center"/>
    </xf>
    <xf numFmtId="0" fontId="11" fillId="0" borderId="2" xfId="5" applyFont="1" applyBorder="1" applyAlignment="1">
      <alignment horizontal="center"/>
    </xf>
    <xf numFmtId="0" fontId="11" fillId="0" borderId="36" xfId="5" applyFont="1" applyBorder="1" applyAlignment="1">
      <alignment horizontal="center"/>
    </xf>
    <xf numFmtId="0" fontId="30" fillId="0" borderId="34" xfId="0" applyFont="1" applyBorder="1"/>
    <xf numFmtId="0" fontId="30" fillId="0" borderId="40" xfId="0" applyFont="1" applyBorder="1"/>
    <xf numFmtId="0" fontId="30" fillId="0" borderId="41" xfId="0" quotePrefix="1" applyFont="1" applyBorder="1" applyAlignment="1">
      <alignment horizontal="center"/>
    </xf>
    <xf numFmtId="0" fontId="30" fillId="0" borderId="1" xfId="0" applyFont="1" applyBorder="1" applyAlignment="1">
      <alignment horizontal="center"/>
    </xf>
    <xf numFmtId="0" fontId="30" fillId="0" borderId="41" xfId="0" applyFont="1" applyBorder="1" applyAlignment="1">
      <alignment horizontal="center"/>
    </xf>
    <xf numFmtId="0" fontId="30" fillId="0" borderId="2" xfId="0" quotePrefix="1" applyFont="1" applyBorder="1" applyAlignment="1">
      <alignment horizontal="center"/>
    </xf>
    <xf numFmtId="0" fontId="30" fillId="0" borderId="46" xfId="0" applyFont="1" applyBorder="1"/>
    <xf numFmtId="0" fontId="30" fillId="0" borderId="4" xfId="0" quotePrefix="1" applyFont="1" applyBorder="1" applyAlignment="1">
      <alignment horizontal="center"/>
    </xf>
    <xf numFmtId="4" fontId="30" fillId="0" borderId="19" xfId="0" quotePrefix="1" applyNumberFormat="1" applyFont="1" applyBorder="1" applyAlignment="1">
      <alignment horizontal="center"/>
    </xf>
    <xf numFmtId="0" fontId="11" fillId="0" borderId="1" xfId="5" applyFont="1" applyBorder="1" applyAlignment="1">
      <alignment horizontal="center" vertical="center"/>
    </xf>
    <xf numFmtId="4" fontId="30" fillId="0" borderId="9" xfId="0" quotePrefix="1" applyNumberFormat="1" applyFont="1" applyBorder="1" applyAlignment="1">
      <alignment horizontal="center"/>
    </xf>
    <xf numFmtId="0" fontId="11" fillId="0" borderId="36" xfId="5" applyFont="1" applyBorder="1" applyAlignment="1">
      <alignment horizontal="center" vertical="center"/>
    </xf>
    <xf numFmtId="4" fontId="30" fillId="0" borderId="37" xfId="0" quotePrefix="1" applyNumberFormat="1" applyFont="1" applyBorder="1" applyAlignment="1">
      <alignment horizontal="center"/>
    </xf>
    <xf numFmtId="4" fontId="6" fillId="0" borderId="19" xfId="0" applyNumberFormat="1" applyFont="1" applyBorder="1" applyAlignment="1">
      <alignment horizontal="center"/>
    </xf>
    <xf numFmtId="44" fontId="6" fillId="0" borderId="37" xfId="4" applyFont="1" applyFill="1" applyBorder="1" applyAlignment="1">
      <alignment horizontal="center"/>
    </xf>
    <xf numFmtId="0" fontId="30" fillId="0" borderId="19" xfId="0" quotePrefix="1" applyFont="1" applyBorder="1" applyAlignment="1">
      <alignment horizontal="center"/>
    </xf>
    <xf numFmtId="4" fontId="30" fillId="0" borderId="1" xfId="0" applyNumberFormat="1" applyFont="1" applyBorder="1" applyAlignment="1">
      <alignment horizontal="center"/>
    </xf>
    <xf numFmtId="4" fontId="30" fillId="0" borderId="44" xfId="0" applyNumberFormat="1" applyFont="1" applyBorder="1" applyAlignment="1">
      <alignment horizontal="center"/>
    </xf>
    <xf numFmtId="4" fontId="30" fillId="0" borderId="37" xfId="0" applyNumberFormat="1" applyFont="1" applyBorder="1" applyAlignment="1">
      <alignment horizontal="center"/>
    </xf>
    <xf numFmtId="4" fontId="30" fillId="0" borderId="19" xfId="0" applyNumberFormat="1" applyFont="1" applyBorder="1" applyAlignment="1">
      <alignment horizontal="center"/>
    </xf>
    <xf numFmtId="4" fontId="30" fillId="3" borderId="32" xfId="0" applyNumberFormat="1" applyFont="1" applyFill="1" applyBorder="1" applyAlignment="1">
      <alignment horizontal="center"/>
    </xf>
    <xf numFmtId="4" fontId="30" fillId="0" borderId="9" xfId="0" applyNumberFormat="1" applyFont="1" applyBorder="1" applyAlignment="1">
      <alignment horizontal="center"/>
    </xf>
    <xf numFmtId="4" fontId="30" fillId="0" borderId="36" xfId="0" applyNumberFormat="1" applyFont="1" applyBorder="1" applyAlignment="1">
      <alignment horizontal="center"/>
    </xf>
    <xf numFmtId="4" fontId="30" fillId="0" borderId="10" xfId="0" applyNumberFormat="1" applyFont="1" applyBorder="1" applyAlignment="1">
      <alignment horizontal="center"/>
    </xf>
    <xf numFmtId="4" fontId="30" fillId="0" borderId="21" xfId="0" applyNumberFormat="1" applyFont="1" applyBorder="1" applyAlignment="1">
      <alignment horizontal="center"/>
    </xf>
    <xf numFmtId="167" fontId="6" fillId="0" borderId="19" xfId="0" applyNumberFormat="1" applyFont="1" applyBorder="1" applyAlignment="1">
      <alignment horizontal="center"/>
    </xf>
    <xf numFmtId="167" fontId="6" fillId="0" borderId="37" xfId="0" applyNumberFormat="1" applyFont="1" applyBorder="1" applyAlignment="1">
      <alignment horizontal="center"/>
    </xf>
    <xf numFmtId="0" fontId="6" fillId="0" borderId="19" xfId="0" applyFont="1" applyBorder="1" applyAlignment="1">
      <alignment horizontal="center"/>
    </xf>
    <xf numFmtId="0" fontId="6" fillId="0" borderId="37" xfId="0" applyFont="1" applyBorder="1" applyAlignment="1">
      <alignment horizontal="center"/>
    </xf>
    <xf numFmtId="44" fontId="6" fillId="0" borderId="19" xfId="4" applyFont="1" applyFill="1" applyBorder="1" applyAlignment="1">
      <alignment horizontal="center" vertical="center"/>
    </xf>
    <xf numFmtId="44" fontId="6" fillId="0" borderId="9" xfId="4" applyFont="1" applyFill="1" applyBorder="1" applyAlignment="1">
      <alignment horizontal="center" vertical="center"/>
    </xf>
    <xf numFmtId="4" fontId="30" fillId="3" borderId="50" xfId="0" applyNumberFormat="1" applyFont="1" applyFill="1" applyBorder="1" applyAlignment="1">
      <alignment horizontal="center"/>
    </xf>
    <xf numFmtId="4" fontId="6" fillId="0" borderId="10" xfId="0" applyNumberFormat="1" applyFont="1" applyBorder="1" applyAlignment="1">
      <alignment horizontal="center"/>
    </xf>
    <xf numFmtId="4" fontId="6" fillId="0" borderId="9" xfId="0" applyNumberFormat="1" applyFont="1" applyBorder="1" applyAlignment="1">
      <alignment horizontal="center"/>
    </xf>
    <xf numFmtId="4" fontId="30" fillId="0" borderId="51" xfId="0" applyNumberFormat="1" applyFont="1" applyBorder="1" applyAlignment="1">
      <alignment horizontal="center"/>
    </xf>
    <xf numFmtId="0" fontId="30" fillId="0" borderId="44" xfId="0" quotePrefix="1" applyFont="1" applyBorder="1" applyAlignment="1">
      <alignment horizontal="center"/>
    </xf>
    <xf numFmtId="4" fontId="30" fillId="0" borderId="22" xfId="0" applyNumberFormat="1" applyFont="1" applyBorder="1" applyAlignment="1">
      <alignment horizontal="center"/>
    </xf>
    <xf numFmtId="0" fontId="29" fillId="0" borderId="7" xfId="0" applyFont="1" applyBorder="1"/>
    <xf numFmtId="0" fontId="29" fillId="0" borderId="1" xfId="0" quotePrefix="1" applyFont="1" applyBorder="1" applyAlignment="1">
      <alignment horizontal="center"/>
    </xf>
    <xf numFmtId="0" fontId="29" fillId="0" borderId="41" xfId="0" quotePrefix="1" applyFont="1" applyBorder="1" applyAlignment="1">
      <alignment horizontal="center"/>
    </xf>
    <xf numFmtId="0" fontId="29" fillId="3" borderId="50" xfId="0" applyFont="1" applyFill="1" applyBorder="1" applyAlignment="1">
      <alignment horizontal="center"/>
    </xf>
    <xf numFmtId="0" fontId="29" fillId="0" borderId="36" xfId="0" quotePrefix="1" applyFont="1" applyBorder="1" applyAlignment="1">
      <alignment horizontal="center"/>
    </xf>
    <xf numFmtId="0" fontId="29" fillId="3" borderId="31" xfId="0" applyFont="1" applyFill="1" applyBorder="1" applyAlignment="1">
      <alignment horizontal="center"/>
    </xf>
    <xf numFmtId="0" fontId="29" fillId="0" borderId="35" xfId="0" applyFont="1" applyBorder="1"/>
    <xf numFmtId="167" fontId="29" fillId="0" borderId="36" xfId="0" applyNumberFormat="1" applyFont="1" applyBorder="1" applyAlignment="1">
      <alignment horizontal="center"/>
    </xf>
    <xf numFmtId="167" fontId="29" fillId="0" borderId="18" xfId="0" applyNumberFormat="1" applyFont="1" applyBorder="1" applyAlignment="1">
      <alignment horizontal="center"/>
    </xf>
    <xf numFmtId="0" fontId="29" fillId="3" borderId="0" xfId="0" applyFont="1" applyFill="1" applyAlignment="1">
      <alignment horizontal="center"/>
    </xf>
    <xf numFmtId="0" fontId="6" fillId="0" borderId="17" xfId="0" quotePrefix="1" applyFont="1" applyBorder="1" applyAlignment="1">
      <alignment horizontal="center"/>
    </xf>
    <xf numFmtId="0" fontId="30" fillId="0" borderId="36" xfId="0" quotePrefix="1" applyFont="1" applyBorder="1" applyAlignment="1">
      <alignment horizontal="center"/>
    </xf>
    <xf numFmtId="0" fontId="29" fillId="0" borderId="1" xfId="0" applyFont="1" applyBorder="1" applyAlignment="1">
      <alignment horizontal="center"/>
    </xf>
    <xf numFmtId="0" fontId="6" fillId="0" borderId="1" xfId="0" applyFont="1" applyBorder="1" applyAlignment="1">
      <alignment horizontal="center"/>
    </xf>
    <xf numFmtId="0" fontId="29" fillId="0" borderId="41" xfId="0" applyFont="1" applyBorder="1" applyAlignment="1">
      <alignment horizontal="center"/>
    </xf>
    <xf numFmtId="0" fontId="6" fillId="0" borderId="41" xfId="0" applyFont="1" applyBorder="1" applyAlignment="1">
      <alignment horizontal="center"/>
    </xf>
    <xf numFmtId="0" fontId="6" fillId="0" borderId="8" xfId="0" quotePrefix="1" applyFont="1" applyBorder="1" applyAlignment="1">
      <alignment horizontal="center"/>
    </xf>
    <xf numFmtId="0" fontId="29" fillId="0" borderId="36" xfId="0" applyFont="1" applyBorder="1" applyAlignment="1">
      <alignment horizontal="center"/>
    </xf>
    <xf numFmtId="0" fontId="6" fillId="0" borderId="36" xfId="0" applyFont="1" applyBorder="1" applyAlignment="1">
      <alignment horizontal="center"/>
    </xf>
    <xf numFmtId="0" fontId="6" fillId="0" borderId="18" xfId="0" applyFont="1" applyBorder="1" applyAlignment="1">
      <alignment horizontal="center"/>
    </xf>
    <xf numFmtId="0" fontId="30" fillId="0" borderId="2" xfId="0" applyFont="1" applyBorder="1" applyAlignment="1">
      <alignment horizontal="center"/>
    </xf>
    <xf numFmtId="0" fontId="30" fillId="0" borderId="18" xfId="0" applyFont="1" applyBorder="1" applyAlignment="1">
      <alignment horizontal="center"/>
    </xf>
    <xf numFmtId="0" fontId="30" fillId="0" borderId="4" xfId="0" applyFont="1" applyBorder="1" applyAlignment="1">
      <alignment horizontal="center"/>
    </xf>
    <xf numFmtId="44" fontId="30" fillId="0" borderId="1" xfId="3" applyFont="1" applyFill="1" applyBorder="1" applyAlignment="1">
      <alignment horizontal="center"/>
    </xf>
    <xf numFmtId="44" fontId="6" fillId="0" borderId="1" xfId="3" applyFont="1" applyFill="1" applyBorder="1" applyAlignment="1">
      <alignment horizontal="center"/>
    </xf>
    <xf numFmtId="44" fontId="6" fillId="0" borderId="36" xfId="3" applyFont="1" applyFill="1" applyBorder="1" applyAlignment="1">
      <alignment horizontal="center"/>
    </xf>
    <xf numFmtId="44" fontId="6" fillId="0" borderId="41" xfId="3" applyFont="1" applyFill="1" applyBorder="1" applyAlignment="1">
      <alignment horizontal="center"/>
    </xf>
    <xf numFmtId="0" fontId="1" fillId="0" borderId="27" xfId="12" applyFont="1" applyBorder="1" applyAlignment="1">
      <alignment wrapText="1"/>
    </xf>
    <xf numFmtId="0" fontId="1" fillId="0" borderId="26" xfId="12" applyFont="1" applyBorder="1" applyAlignment="1">
      <alignment wrapText="1"/>
    </xf>
    <xf numFmtId="0" fontId="1" fillId="0" borderId="0" xfId="12" applyFont="1"/>
    <xf numFmtId="44" fontId="7" fillId="15" borderId="7" xfId="1" applyFont="1" applyFill="1" applyBorder="1" applyProtection="1">
      <protection locked="0"/>
    </xf>
    <xf numFmtId="44" fontId="7" fillId="6" borderId="1" xfId="1" applyFont="1" applyFill="1" applyBorder="1" applyProtection="1"/>
    <xf numFmtId="168" fontId="10" fillId="0" borderId="3" xfId="1" applyNumberFormat="1" applyFont="1" applyFill="1" applyBorder="1" applyAlignment="1" applyProtection="1">
      <alignment horizontal="left"/>
      <protection locked="0"/>
    </xf>
    <xf numFmtId="14" fontId="8" fillId="13" borderId="2" xfId="0" applyNumberFormat="1" applyFont="1" applyFill="1" applyBorder="1" applyAlignment="1">
      <alignment horizontal="right" vertical="center"/>
    </xf>
    <xf numFmtId="0" fontId="7" fillId="9" borderId="23" xfId="0" applyFont="1" applyFill="1" applyBorder="1"/>
    <xf numFmtId="0" fontId="10" fillId="0" borderId="14" xfId="0" applyFont="1" applyBorder="1" applyAlignment="1" applyProtection="1">
      <alignment horizontal="left"/>
      <protection locked="0"/>
    </xf>
    <xf numFmtId="44" fontId="10" fillId="0" borderId="14" xfId="1" applyFont="1" applyFill="1" applyBorder="1" applyAlignment="1" applyProtection="1">
      <alignment horizontal="left"/>
      <protection locked="0"/>
    </xf>
    <xf numFmtId="168" fontId="10" fillId="0" borderId="14" xfId="1" applyNumberFormat="1" applyFont="1" applyFill="1" applyBorder="1" applyAlignment="1" applyProtection="1">
      <alignment horizontal="left"/>
      <protection locked="0"/>
    </xf>
    <xf numFmtId="8" fontId="10" fillId="6" borderId="11" xfId="0" applyNumberFormat="1" applyFont="1" applyFill="1" applyBorder="1" applyAlignment="1">
      <alignment horizontal="center"/>
    </xf>
    <xf numFmtId="8" fontId="12" fillId="6" borderId="11" xfId="0" applyNumberFormat="1" applyFont="1" applyFill="1" applyBorder="1" applyAlignment="1">
      <alignment horizontal="center"/>
    </xf>
    <xf numFmtId="165" fontId="10" fillId="6" borderId="11" xfId="10" applyNumberFormat="1" applyFont="1" applyFill="1" applyBorder="1" applyAlignment="1" applyProtection="1">
      <alignment horizontal="center"/>
      <protection locked="0"/>
    </xf>
    <xf numFmtId="0" fontId="21" fillId="0" borderId="24" xfId="12" applyFont="1" applyBorder="1" applyAlignment="1">
      <alignment horizontal="left" vertical="top" wrapText="1"/>
    </xf>
    <xf numFmtId="0" fontId="15" fillId="11" borderId="1" xfId="0" quotePrefix="1" applyFont="1" applyFill="1" applyBorder="1" applyAlignment="1">
      <alignment vertical="center"/>
    </xf>
    <xf numFmtId="44" fontId="0" fillId="11" borderId="1" xfId="1" applyFont="1" applyFill="1" applyBorder="1" applyAlignment="1" applyProtection="1">
      <alignment vertical="center"/>
    </xf>
    <xf numFmtId="0" fontId="0" fillId="11" borderId="1" xfId="0" applyFill="1" applyBorder="1"/>
    <xf numFmtId="165" fontId="7" fillId="15" borderId="1" xfId="0" applyNumberFormat="1" applyFont="1" applyFill="1" applyBorder="1" applyAlignment="1" applyProtection="1">
      <alignment vertical="center"/>
      <protection locked="0"/>
    </xf>
    <xf numFmtId="0" fontId="7" fillId="15" borderId="1" xfId="0" applyFont="1" applyFill="1" applyBorder="1" applyAlignment="1" applyProtection="1">
      <alignment vertical="center"/>
      <protection locked="0"/>
    </xf>
    <xf numFmtId="0" fontId="22" fillId="11" borderId="24" xfId="12" applyFont="1" applyFill="1" applyBorder="1" applyAlignment="1">
      <alignment wrapText="1"/>
    </xf>
    <xf numFmtId="0" fontId="8" fillId="0" borderId="0" xfId="0" applyFont="1" applyAlignment="1">
      <alignment horizontal="right"/>
    </xf>
    <xf numFmtId="0" fontId="8" fillId="0" borderId="0" xfId="0" applyFont="1" applyAlignment="1">
      <alignment horizontal="center" vertical="center" wrapText="1"/>
    </xf>
    <xf numFmtId="0" fontId="7" fillId="0" borderId="0" xfId="0" applyFont="1" applyAlignment="1" applyProtection="1">
      <alignment horizontal="center" vertical="center"/>
      <protection locked="0"/>
    </xf>
    <xf numFmtId="49" fontId="7" fillId="0" borderId="0" xfId="0" applyNumberFormat="1" applyFont="1" applyAlignment="1" applyProtection="1">
      <alignment horizontal="center" vertical="center" wrapText="1"/>
      <protection locked="0"/>
    </xf>
    <xf numFmtId="0" fontId="10" fillId="0" borderId="0" xfId="0" applyFont="1" applyAlignment="1">
      <alignment horizontal="right"/>
    </xf>
    <xf numFmtId="0" fontId="7" fillId="0" borderId="0" xfId="0" applyFont="1" applyAlignment="1">
      <alignment horizontal="right"/>
    </xf>
    <xf numFmtId="0" fontId="12" fillId="11" borderId="17" xfId="0" applyFont="1" applyFill="1" applyBorder="1" applyAlignment="1">
      <alignment horizontal="center" wrapText="1"/>
    </xf>
    <xf numFmtId="0" fontId="10" fillId="19" borderId="20" xfId="0" applyFont="1" applyFill="1" applyBorder="1"/>
    <xf numFmtId="0" fontId="4" fillId="0" borderId="48" xfId="0" applyFont="1" applyBorder="1"/>
    <xf numFmtId="44" fontId="6" fillId="0" borderId="2" xfId="3" applyFont="1" applyFill="1" applyBorder="1" applyAlignment="1">
      <alignment horizontal="center"/>
    </xf>
    <xf numFmtId="0" fontId="22" fillId="0" borderId="24" xfId="12" applyFont="1" applyBorder="1" applyAlignment="1">
      <alignment wrapText="1"/>
    </xf>
    <xf numFmtId="0" fontId="21" fillId="0" borderId="24" xfId="12" applyFont="1" applyBorder="1" applyAlignment="1">
      <alignment vertical="top" wrapText="1"/>
    </xf>
    <xf numFmtId="165" fontId="10" fillId="6" borderId="1" xfId="10" applyNumberFormat="1" applyFont="1" applyFill="1" applyBorder="1" applyAlignment="1">
      <alignment horizontal="center"/>
    </xf>
    <xf numFmtId="165" fontId="10" fillId="0" borderId="3" xfId="10" applyNumberFormat="1" applyFont="1" applyBorder="1" applyAlignment="1" applyProtection="1">
      <alignment horizontal="center"/>
      <protection locked="0"/>
    </xf>
    <xf numFmtId="44" fontId="10" fillId="6" borderId="1" xfId="0" applyNumberFormat="1" applyFont="1" applyFill="1" applyBorder="1" applyAlignment="1">
      <alignment horizontal="center"/>
    </xf>
    <xf numFmtId="0" fontId="10" fillId="6" borderId="1" xfId="0" applyFont="1" applyFill="1" applyBorder="1" applyAlignment="1">
      <alignment horizontal="center"/>
    </xf>
    <xf numFmtId="44" fontId="10" fillId="0" borderId="1" xfId="1" applyFont="1" applyFill="1" applyBorder="1" applyAlignment="1" applyProtection="1">
      <alignment horizontal="left"/>
      <protection locked="0"/>
    </xf>
    <xf numFmtId="40" fontId="12" fillId="0" borderId="54" xfId="0" applyNumberFormat="1" applyFont="1" applyBorder="1" applyAlignment="1">
      <alignment horizontal="center"/>
    </xf>
    <xf numFmtId="40" fontId="12" fillId="0" borderId="52" xfId="0" applyNumberFormat="1" applyFont="1" applyBorder="1" applyAlignment="1">
      <alignment horizontal="center"/>
    </xf>
    <xf numFmtId="40" fontId="12" fillId="0" borderId="55" xfId="0" applyNumberFormat="1" applyFont="1" applyBorder="1" applyAlignment="1">
      <alignment horizontal="center"/>
    </xf>
    <xf numFmtId="8" fontId="9" fillId="7" borderId="34" xfId="0" applyNumberFormat="1" applyFont="1" applyFill="1" applyBorder="1" applyAlignment="1">
      <alignment horizontal="center" vertical="center"/>
    </xf>
    <xf numFmtId="0" fontId="9" fillId="7" borderId="18" xfId="0" applyFont="1" applyFill="1" applyBorder="1" applyAlignment="1">
      <alignment vertical="center"/>
    </xf>
    <xf numFmtId="44" fontId="9" fillId="7" borderId="18" xfId="1" applyFont="1" applyFill="1" applyBorder="1" applyAlignment="1" applyProtection="1">
      <alignment vertical="center"/>
    </xf>
    <xf numFmtId="44" fontId="9" fillId="7" borderId="19" xfId="1" applyFont="1" applyFill="1" applyBorder="1" applyAlignment="1" applyProtection="1">
      <alignment vertical="center"/>
    </xf>
    <xf numFmtId="44" fontId="10" fillId="6" borderId="7" xfId="0" applyNumberFormat="1" applyFont="1" applyFill="1" applyBorder="1" applyAlignment="1">
      <alignment horizontal="center"/>
    </xf>
    <xf numFmtId="44" fontId="7" fillId="0" borderId="35" xfId="1" applyFont="1" applyFill="1" applyBorder="1" applyProtection="1">
      <protection locked="0"/>
    </xf>
    <xf numFmtId="0" fontId="7" fillId="0" borderId="36" xfId="0" applyFont="1" applyBorder="1" applyAlignment="1" applyProtection="1">
      <alignment horizontal="center" vertical="center"/>
      <protection locked="0"/>
    </xf>
    <xf numFmtId="44" fontId="7" fillId="6" borderId="36" xfId="1" applyFont="1" applyFill="1" applyBorder="1" applyProtection="1"/>
    <xf numFmtId="44" fontId="7" fillId="6" borderId="37" xfId="1" applyFont="1" applyFill="1" applyBorder="1" applyProtection="1"/>
    <xf numFmtId="44" fontId="7" fillId="6" borderId="56" xfId="1" applyFont="1" applyFill="1" applyBorder="1" applyProtection="1"/>
    <xf numFmtId="0" fontId="7" fillId="9" borderId="57" xfId="0" applyFont="1" applyFill="1" applyBorder="1"/>
    <xf numFmtId="0" fontId="12" fillId="11" borderId="28" xfId="0" applyFont="1" applyFill="1" applyBorder="1" applyAlignment="1">
      <alignment horizontal="center" wrapText="1"/>
    </xf>
    <xf numFmtId="0" fontId="29" fillId="0" borderId="27" xfId="12" applyFont="1" applyBorder="1" applyAlignment="1">
      <alignment wrapText="1"/>
    </xf>
    <xf numFmtId="0" fontId="7" fillId="0" borderId="1" xfId="0" applyFont="1" applyBorder="1" applyAlignment="1" applyProtection="1">
      <alignment horizontal="center" vertical="center"/>
      <protection locked="0"/>
    </xf>
    <xf numFmtId="165" fontId="10" fillId="6" borderId="1" xfId="10" applyNumberFormat="1" applyFont="1" applyFill="1" applyBorder="1" applyAlignment="1"/>
    <xf numFmtId="1" fontId="10" fillId="6" borderId="1" xfId="10" applyNumberFormat="1" applyFont="1" applyFill="1" applyBorder="1" applyAlignment="1"/>
    <xf numFmtId="0" fontId="18" fillId="14" borderId="0" xfId="0" applyFont="1" applyFill="1" applyAlignment="1">
      <alignment horizontal="center" vertical="center"/>
    </xf>
    <xf numFmtId="40" fontId="12" fillId="0" borderId="52" xfId="0" applyNumberFormat="1" applyFont="1" applyBorder="1" applyAlignment="1">
      <alignment horizontal="center" wrapText="1"/>
    </xf>
    <xf numFmtId="0" fontId="11" fillId="0" borderId="32" xfId="0" applyFont="1" applyBorder="1" applyAlignment="1">
      <alignment horizontal="center" wrapText="1"/>
    </xf>
    <xf numFmtId="0" fontId="15" fillId="21" borderId="1" xfId="0" quotePrefix="1" applyFont="1" applyFill="1" applyBorder="1" applyAlignment="1">
      <alignment vertical="center"/>
    </xf>
    <xf numFmtId="44" fontId="0" fillId="21" borderId="1" xfId="1" applyFont="1" applyFill="1" applyBorder="1" applyAlignment="1" applyProtection="1">
      <alignment vertical="center"/>
    </xf>
    <xf numFmtId="0" fontId="0" fillId="21" borderId="1" xfId="0" applyFill="1" applyBorder="1" applyAlignment="1">
      <alignment vertical="center"/>
    </xf>
    <xf numFmtId="44" fontId="11" fillId="0" borderId="16" xfId="3" applyFont="1" applyFill="1" applyBorder="1" applyAlignment="1">
      <alignment horizontal="center" wrapText="1"/>
    </xf>
    <xf numFmtId="4" fontId="6" fillId="0" borderId="49" xfId="0" applyNumberFormat="1" applyFont="1" applyBorder="1" applyAlignment="1">
      <alignment horizontal="center"/>
    </xf>
    <xf numFmtId="44" fontId="30" fillId="3" borderId="0" xfId="3" applyFont="1" applyFill="1" applyBorder="1" applyAlignment="1">
      <alignment horizontal="center"/>
    </xf>
    <xf numFmtId="44" fontId="6" fillId="0" borderId="18" xfId="3" applyFont="1" applyFill="1" applyBorder="1" applyAlignment="1">
      <alignment horizontal="center"/>
    </xf>
    <xf numFmtId="44" fontId="30" fillId="0" borderId="5" xfId="3" applyFont="1" applyFill="1" applyBorder="1" applyAlignment="1">
      <alignment horizontal="center"/>
    </xf>
    <xf numFmtId="44" fontId="30" fillId="0" borderId="18" xfId="3" applyFont="1" applyFill="1" applyBorder="1" applyAlignment="1">
      <alignment horizontal="center"/>
    </xf>
    <xf numFmtId="44" fontId="30" fillId="0" borderId="13" xfId="3" applyFont="1" applyFill="1" applyBorder="1" applyAlignment="1">
      <alignment horizontal="center"/>
    </xf>
    <xf numFmtId="44" fontId="30" fillId="0" borderId="36" xfId="3" applyFont="1" applyFill="1" applyBorder="1" applyAlignment="1">
      <alignment horizontal="center"/>
    </xf>
    <xf numFmtId="44" fontId="30" fillId="3" borderId="31" xfId="3" applyFont="1" applyFill="1" applyBorder="1" applyAlignment="1">
      <alignment horizontal="center"/>
    </xf>
    <xf numFmtId="44" fontId="30" fillId="0" borderId="43" xfId="3" applyFont="1" applyFill="1" applyBorder="1" applyAlignment="1">
      <alignment horizontal="center"/>
    </xf>
    <xf numFmtId="4" fontId="30" fillId="0" borderId="2" xfId="0" applyNumberFormat="1" applyFont="1" applyBorder="1" applyAlignment="1">
      <alignment horizontal="center"/>
    </xf>
    <xf numFmtId="44" fontId="30" fillId="0" borderId="18" xfId="3" quotePrefix="1" applyFont="1" applyFill="1" applyBorder="1" applyAlignment="1">
      <alignment horizontal="center"/>
    </xf>
    <xf numFmtId="44" fontId="30" fillId="0" borderId="1" xfId="3" quotePrefix="1" applyFont="1" applyFill="1" applyBorder="1" applyAlignment="1">
      <alignment horizontal="center"/>
    </xf>
    <xf numFmtId="44" fontId="30" fillId="0" borderId="36" xfId="3" quotePrefix="1" applyFont="1" applyFill="1" applyBorder="1" applyAlignment="1">
      <alignment horizontal="center"/>
    </xf>
    <xf numFmtId="44" fontId="6" fillId="0" borderId="18" xfId="3" applyFont="1" applyFill="1" applyBorder="1" applyAlignment="1">
      <alignment horizontal="center" vertical="center"/>
    </xf>
    <xf numFmtId="0" fontId="30" fillId="0" borderId="34" xfId="0" applyFont="1" applyBorder="1" applyAlignment="1">
      <alignment wrapText="1"/>
    </xf>
    <xf numFmtId="0" fontId="30" fillId="0" borderId="58" xfId="0" applyFont="1" applyBorder="1"/>
    <xf numFmtId="0" fontId="30" fillId="0" borderId="59" xfId="0" quotePrefix="1" applyFont="1" applyBorder="1" applyAlignment="1">
      <alignment horizontal="center"/>
    </xf>
    <xf numFmtId="4" fontId="30" fillId="0" borderId="60" xfId="0" applyNumberFormat="1" applyFont="1" applyBorder="1" applyAlignment="1">
      <alignment horizontal="center"/>
    </xf>
    <xf numFmtId="0" fontId="11" fillId="3" borderId="31" xfId="0" applyFont="1" applyFill="1" applyBorder="1" applyAlignment="1">
      <alignment horizontal="center"/>
    </xf>
    <xf numFmtId="44" fontId="6" fillId="3" borderId="31" xfId="3" applyFont="1" applyFill="1" applyBorder="1" applyAlignment="1">
      <alignment horizontal="center"/>
    </xf>
    <xf numFmtId="44" fontId="6" fillId="0" borderId="37" xfId="4" applyFont="1" applyFill="1" applyBorder="1" applyAlignment="1">
      <alignment horizontal="center" vertical="center"/>
    </xf>
    <xf numFmtId="0" fontId="30" fillId="0" borderId="36" xfId="0" applyFont="1" applyBorder="1" applyAlignment="1">
      <alignment horizontal="center"/>
    </xf>
    <xf numFmtId="0" fontId="6" fillId="0" borderId="0" xfId="5" applyAlignment="1">
      <alignment horizontal="center"/>
    </xf>
    <xf numFmtId="14" fontId="6" fillId="0" borderId="0" xfId="5" applyNumberFormat="1" applyAlignment="1">
      <alignment horizontal="left"/>
    </xf>
    <xf numFmtId="14" fontId="6" fillId="0" borderId="0" xfId="5" applyNumberFormat="1" applyAlignment="1">
      <alignment horizontal="center"/>
    </xf>
    <xf numFmtId="0" fontId="6" fillId="0" borderId="0" xfId="5" applyAlignment="1">
      <alignment vertical="center"/>
    </xf>
    <xf numFmtId="0" fontId="6" fillId="0" borderId="0" xfId="5" applyAlignment="1">
      <alignment horizontal="left" vertical="center"/>
    </xf>
    <xf numFmtId="0" fontId="6" fillId="0" borderId="34" xfId="5" applyBorder="1" applyAlignment="1">
      <alignment vertical="center"/>
    </xf>
    <xf numFmtId="0" fontId="6" fillId="0" borderId="35" xfId="5" applyBorder="1" applyAlignment="1">
      <alignment vertical="center"/>
    </xf>
    <xf numFmtId="0" fontId="6" fillId="0" borderId="34" xfId="5" applyBorder="1"/>
    <xf numFmtId="0" fontId="6" fillId="0" borderId="18" xfId="5" applyBorder="1" applyAlignment="1">
      <alignment horizontal="center"/>
    </xf>
    <xf numFmtId="0" fontId="6" fillId="0" borderId="7" xfId="5" applyBorder="1"/>
    <xf numFmtId="0" fontId="6" fillId="0" borderId="1" xfId="5" applyBorder="1" applyAlignment="1">
      <alignment horizontal="center"/>
    </xf>
    <xf numFmtId="0" fontId="6" fillId="0" borderId="45" xfId="5" applyBorder="1"/>
    <xf numFmtId="0" fontId="6" fillId="0" borderId="11" xfId="5" applyBorder="1" applyAlignment="1">
      <alignment horizontal="center"/>
    </xf>
    <xf numFmtId="0" fontId="6" fillId="0" borderId="42" xfId="5" applyBorder="1"/>
    <xf numFmtId="0" fontId="6" fillId="0" borderId="2" xfId="5" applyBorder="1" applyAlignment="1">
      <alignment horizontal="center"/>
    </xf>
    <xf numFmtId="0" fontId="6" fillId="0" borderId="35" xfId="5" applyBorder="1"/>
    <xf numFmtId="0" fontId="6" fillId="0" borderId="36" xfId="5" applyBorder="1" applyAlignment="1">
      <alignment horizontal="center"/>
    </xf>
    <xf numFmtId="44" fontId="6" fillId="0" borderId="0" xfId="5" applyNumberFormat="1"/>
    <xf numFmtId="0" fontId="6" fillId="0" borderId="7" xfId="5" applyBorder="1" applyAlignment="1">
      <alignment wrapText="1"/>
    </xf>
    <xf numFmtId="0" fontId="6" fillId="0" borderId="35" xfId="5" applyBorder="1" applyAlignment="1">
      <alignment wrapText="1"/>
    </xf>
    <xf numFmtId="0" fontId="6" fillId="0" borderId="34" xfId="5" applyBorder="1" applyAlignment="1">
      <alignment wrapText="1"/>
    </xf>
    <xf numFmtId="0" fontId="6" fillId="0" borderId="18" xfId="5" applyBorder="1" applyAlignment="1">
      <alignment horizontal="center" vertical="center"/>
    </xf>
    <xf numFmtId="0" fontId="6" fillId="0" borderId="36" xfId="5" applyBorder="1" applyAlignment="1">
      <alignment horizontal="center" vertical="center"/>
    </xf>
    <xf numFmtId="0" fontId="6" fillId="0" borderId="34" xfId="5" applyBorder="1" applyAlignment="1">
      <alignment vertical="center" wrapText="1"/>
    </xf>
    <xf numFmtId="0" fontId="6" fillId="0" borderId="35" xfId="5" applyBorder="1" applyAlignment="1">
      <alignment vertical="center" wrapText="1"/>
    </xf>
    <xf numFmtId="44" fontId="29" fillId="0" borderId="1" xfId="3" applyFont="1" applyFill="1" applyBorder="1" applyAlignment="1">
      <alignment horizontal="center"/>
    </xf>
    <xf numFmtId="44" fontId="29" fillId="0" borderId="41" xfId="3" applyFont="1" applyFill="1" applyBorder="1" applyAlignment="1">
      <alignment horizontal="center"/>
    </xf>
    <xf numFmtId="44" fontId="29" fillId="0" borderId="36" xfId="3" applyFont="1" applyFill="1" applyBorder="1" applyAlignment="1">
      <alignment horizontal="center"/>
    </xf>
    <xf numFmtId="0" fontId="29" fillId="3" borderId="32" xfId="0" applyFont="1" applyFill="1" applyBorder="1" applyAlignment="1">
      <alignment horizontal="center"/>
    </xf>
    <xf numFmtId="0" fontId="29" fillId="3" borderId="30" xfId="0" applyFont="1" applyFill="1" applyBorder="1"/>
    <xf numFmtId="0" fontId="29" fillId="3" borderId="59" xfId="0" applyFont="1" applyFill="1" applyBorder="1" applyAlignment="1">
      <alignment horizontal="center"/>
    </xf>
    <xf numFmtId="44" fontId="6" fillId="3" borderId="59" xfId="3" applyFont="1" applyFill="1" applyBorder="1" applyAlignment="1">
      <alignment horizontal="center"/>
    </xf>
    <xf numFmtId="0" fontId="6" fillId="3" borderId="0" xfId="0" applyFont="1" applyFill="1" applyAlignment="1">
      <alignment horizontal="center"/>
    </xf>
    <xf numFmtId="0" fontId="11" fillId="3" borderId="0" xfId="0" applyFont="1" applyFill="1" applyAlignment="1">
      <alignment horizontal="center"/>
    </xf>
    <xf numFmtId="44" fontId="6" fillId="3" borderId="0" xfId="3" applyFont="1" applyFill="1" applyBorder="1" applyAlignment="1">
      <alignment horizontal="center"/>
    </xf>
    <xf numFmtId="0" fontId="30" fillId="3" borderId="0" xfId="0" applyFont="1" applyFill="1"/>
    <xf numFmtId="0" fontId="30" fillId="3" borderId="0" xfId="0" applyFont="1" applyFill="1" applyAlignment="1">
      <alignment horizontal="center"/>
    </xf>
    <xf numFmtId="0" fontId="6" fillId="0" borderId="8" xfId="0" applyFont="1" applyBorder="1"/>
    <xf numFmtId="0" fontId="6" fillId="0" borderId="43" xfId="0" quotePrefix="1" applyFont="1" applyBorder="1" applyAlignment="1">
      <alignment horizontal="center"/>
    </xf>
    <xf numFmtId="0" fontId="6" fillId="0" borderId="61" xfId="0" applyFont="1" applyBorder="1"/>
    <xf numFmtId="4" fontId="30" fillId="0" borderId="49" xfId="0" applyNumberFormat="1" applyFont="1" applyBorder="1" applyAlignment="1">
      <alignment horizontal="center"/>
    </xf>
    <xf numFmtId="0" fontId="6" fillId="0" borderId="17" xfId="0" applyFont="1" applyBorder="1"/>
    <xf numFmtId="0" fontId="6" fillId="0" borderId="62" xfId="0" applyFont="1" applyBorder="1"/>
    <xf numFmtId="0" fontId="30" fillId="0" borderId="12" xfId="0" applyFont="1" applyBorder="1"/>
    <xf numFmtId="0" fontId="30" fillId="0" borderId="3" xfId="0" applyFont="1" applyBorder="1"/>
    <xf numFmtId="0" fontId="30" fillId="0" borderId="17" xfId="0" applyFont="1" applyBorder="1"/>
    <xf numFmtId="0" fontId="30" fillId="0" borderId="61" xfId="0" applyFont="1" applyBorder="1"/>
    <xf numFmtId="0" fontId="6" fillId="0" borderId="2" xfId="5" applyBorder="1"/>
    <xf numFmtId="0" fontId="6" fillId="0" borderId="1" xfId="5" applyBorder="1"/>
    <xf numFmtId="0" fontId="6" fillId="0" borderId="11" xfId="5" applyBorder="1"/>
    <xf numFmtId="0" fontId="6" fillId="0" borderId="36" xfId="5" applyBorder="1"/>
    <xf numFmtId="0" fontId="6" fillId="0" borderId="42" xfId="5" applyBorder="1" applyAlignment="1">
      <alignment wrapText="1"/>
    </xf>
    <xf numFmtId="0" fontId="6" fillId="0" borderId="53" xfId="5" applyBorder="1" applyAlignment="1">
      <alignment horizontal="center" vertical="center"/>
    </xf>
    <xf numFmtId="0" fontId="6" fillId="0" borderId="41" xfId="5" applyBorder="1" applyAlignment="1">
      <alignment horizontal="center" vertical="center"/>
    </xf>
    <xf numFmtId="0" fontId="29" fillId="0" borderId="3" xfId="0" applyFont="1" applyBorder="1"/>
    <xf numFmtId="0" fontId="29" fillId="0" borderId="18" xfId="0" quotePrefix="1" applyFont="1" applyBorder="1" applyAlignment="1">
      <alignment horizontal="center"/>
    </xf>
    <xf numFmtId="44" fontId="29" fillId="0" borderId="18" xfId="3" applyFont="1" applyFill="1" applyBorder="1" applyAlignment="1">
      <alignment horizontal="center"/>
    </xf>
    <xf numFmtId="0" fontId="29" fillId="0" borderId="62" xfId="0" applyFont="1" applyBorder="1"/>
    <xf numFmtId="0" fontId="6" fillId="0" borderId="29" xfId="0" quotePrefix="1" applyFont="1" applyBorder="1" applyAlignment="1">
      <alignment horizontal="center"/>
    </xf>
    <xf numFmtId="0" fontId="30" fillId="0" borderId="11" xfId="0" quotePrefix="1" applyFont="1" applyBorder="1" applyAlignment="1">
      <alignment horizontal="center"/>
    </xf>
    <xf numFmtId="0" fontId="6" fillId="0" borderId="0" xfId="5" applyAlignment="1">
      <alignment horizontal="center" vertical="center" wrapText="1"/>
    </xf>
    <xf numFmtId="0" fontId="6" fillId="3" borderId="30" xfId="0" applyFont="1" applyFill="1" applyBorder="1" applyAlignment="1">
      <alignment horizontal="center"/>
    </xf>
    <xf numFmtId="44" fontId="6" fillId="0" borderId="59" xfId="3" applyFont="1" applyFill="1" applyBorder="1" applyAlignment="1">
      <alignment horizontal="center"/>
    </xf>
    <xf numFmtId="44" fontId="30" fillId="0" borderId="4" xfId="3" applyFont="1" applyFill="1" applyBorder="1" applyAlignment="1">
      <alignment horizontal="center"/>
    </xf>
    <xf numFmtId="44" fontId="30" fillId="0" borderId="11" xfId="3" applyFont="1" applyFill="1" applyBorder="1" applyAlignment="1">
      <alignment horizontal="center"/>
    </xf>
    <xf numFmtId="44" fontId="30" fillId="0" borderId="2" xfId="3" applyFont="1" applyFill="1" applyBorder="1" applyAlignment="1">
      <alignment horizontal="center"/>
    </xf>
    <xf numFmtId="0" fontId="30" fillId="0" borderId="35" xfId="0" applyFont="1" applyBorder="1"/>
    <xf numFmtId="167" fontId="30" fillId="0" borderId="36" xfId="0" applyNumberFormat="1" applyFont="1" applyBorder="1" applyAlignment="1">
      <alignment horizontal="center"/>
    </xf>
    <xf numFmtId="44" fontId="30" fillId="0" borderId="41" xfId="3" applyFont="1" applyFill="1" applyBorder="1" applyAlignment="1">
      <alignment horizontal="center"/>
    </xf>
    <xf numFmtId="0" fontId="4" fillId="4" borderId="5"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26" fillId="0" borderId="0" xfId="0" applyFont="1" applyAlignment="1">
      <alignment horizontal="center" vertical="center"/>
    </xf>
    <xf numFmtId="0" fontId="20" fillId="9" borderId="47" xfId="0" applyFont="1" applyFill="1" applyBorder="1" applyAlignment="1">
      <alignment horizontal="left"/>
    </xf>
    <xf numFmtId="0" fontId="20" fillId="9" borderId="48" xfId="0" applyFont="1" applyFill="1" applyBorder="1" applyAlignment="1">
      <alignment horizontal="left"/>
    </xf>
    <xf numFmtId="0" fontId="20" fillId="9" borderId="52" xfId="0" applyFont="1" applyFill="1" applyBorder="1" applyAlignment="1">
      <alignment horizontal="left"/>
    </xf>
    <xf numFmtId="0" fontId="12" fillId="0" borderId="30" xfId="0" applyFont="1" applyBorder="1" applyAlignment="1">
      <alignment horizontal="left"/>
    </xf>
    <xf numFmtId="0" fontId="12" fillId="0" borderId="31" xfId="0" applyFont="1" applyBorder="1" applyAlignment="1">
      <alignment horizontal="left"/>
    </xf>
    <xf numFmtId="0" fontId="12" fillId="0" borderId="32" xfId="0" applyFont="1" applyBorder="1" applyAlignment="1">
      <alignment horizontal="left"/>
    </xf>
    <xf numFmtId="0" fontId="8" fillId="0" borderId="0" xfId="0" applyFont="1" applyAlignment="1">
      <alignment horizontal="right"/>
    </xf>
    <xf numFmtId="0" fontId="4" fillId="20" borderId="47" xfId="0" applyFont="1" applyFill="1" applyBorder="1" applyAlignment="1">
      <alignment horizontal="center" vertical="center" wrapText="1"/>
    </xf>
    <xf numFmtId="0" fontId="4" fillId="20" borderId="48" xfId="0" applyFont="1" applyFill="1" applyBorder="1" applyAlignment="1">
      <alignment horizontal="center" vertical="center" wrapText="1"/>
    </xf>
    <xf numFmtId="0" fontId="4" fillId="20" borderId="52" xfId="0" applyFont="1" applyFill="1" applyBorder="1" applyAlignment="1">
      <alignment horizontal="center" vertical="center" wrapText="1"/>
    </xf>
    <xf numFmtId="0" fontId="4" fillId="20" borderId="38" xfId="0" applyFont="1" applyFill="1" applyBorder="1" applyAlignment="1">
      <alignment horizontal="center" vertical="center" wrapText="1"/>
    </xf>
    <xf numFmtId="0" fontId="4" fillId="20" borderId="0" xfId="0" applyFont="1" applyFill="1" applyAlignment="1">
      <alignment horizontal="center" vertical="center" wrapText="1"/>
    </xf>
    <xf numFmtId="0" fontId="4" fillId="20" borderId="50" xfId="0" applyFont="1" applyFill="1" applyBorder="1" applyAlignment="1">
      <alignment horizontal="center" vertical="center" wrapText="1"/>
    </xf>
    <xf numFmtId="0" fontId="4" fillId="20" borderId="33" xfId="0" applyFont="1" applyFill="1" applyBorder="1" applyAlignment="1">
      <alignment horizontal="center" vertical="center" wrapText="1"/>
    </xf>
    <xf numFmtId="0" fontId="4" fillId="20" borderId="29" xfId="0" applyFont="1" applyFill="1" applyBorder="1" applyAlignment="1">
      <alignment horizontal="center" vertical="center" wrapText="1"/>
    </xf>
    <xf numFmtId="0" fontId="4" fillId="20" borderId="49" xfId="0" applyFont="1" applyFill="1" applyBorder="1" applyAlignment="1">
      <alignment horizontal="center" vertical="center" wrapText="1"/>
    </xf>
    <xf numFmtId="49" fontId="7" fillId="0" borderId="0" xfId="0" applyNumberFormat="1"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44" fontId="8" fillId="0" borderId="0" xfId="1" applyFont="1" applyFill="1" applyBorder="1" applyAlignment="1" applyProtection="1">
      <alignment horizontal="right"/>
    </xf>
    <xf numFmtId="0" fontId="8"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0" fontId="4" fillId="13" borderId="1" xfId="0" applyFont="1" applyFill="1" applyBorder="1" applyAlignment="1">
      <alignment horizontal="center" vertical="center"/>
    </xf>
    <xf numFmtId="14" fontId="7" fillId="0" borderId="5" xfId="0" applyNumberFormat="1" applyFont="1" applyBorder="1" applyAlignment="1" applyProtection="1">
      <alignment horizontal="left" indent="2"/>
      <protection locked="0"/>
    </xf>
    <xf numFmtId="14" fontId="7" fillId="0" borderId="6" xfId="0" applyNumberFormat="1" applyFont="1" applyBorder="1" applyAlignment="1" applyProtection="1">
      <alignment horizontal="left" indent="2"/>
      <protection locked="0"/>
    </xf>
    <xf numFmtId="14" fontId="7" fillId="0" borderId="3" xfId="0" applyNumberFormat="1" applyFont="1" applyBorder="1" applyAlignment="1" applyProtection="1">
      <alignment horizontal="left" indent="2"/>
      <protection locked="0"/>
    </xf>
    <xf numFmtId="40" fontId="11" fillId="0" borderId="29" xfId="0" applyNumberFormat="1" applyFont="1" applyBorder="1" applyAlignment="1">
      <alignment horizontal="center" wrapText="1"/>
    </xf>
    <xf numFmtId="0" fontId="12" fillId="9" borderId="30" xfId="0" applyFont="1" applyFill="1" applyBorder="1" applyAlignment="1">
      <alignment horizontal="right"/>
    </xf>
    <xf numFmtId="0" fontId="12" fillId="9" borderId="31" xfId="0" applyFont="1" applyFill="1" applyBorder="1" applyAlignment="1">
      <alignment horizontal="right"/>
    </xf>
    <xf numFmtId="0" fontId="12" fillId="9" borderId="32" xfId="0" applyFont="1" applyFill="1" applyBorder="1" applyAlignment="1">
      <alignment horizontal="right"/>
    </xf>
    <xf numFmtId="0" fontId="10" fillId="0" borderId="0" xfId="0" applyFont="1" applyAlignment="1">
      <alignment horizontal="right"/>
    </xf>
    <xf numFmtId="0" fontId="7" fillId="0" borderId="0" xfId="0" applyFont="1" applyAlignment="1">
      <alignment horizontal="right"/>
    </xf>
    <xf numFmtId="0" fontId="18" fillId="14" borderId="30" xfId="0" applyFont="1" applyFill="1" applyBorder="1" applyAlignment="1">
      <alignment horizontal="center" vertical="center"/>
    </xf>
    <xf numFmtId="0" fontId="18" fillId="14" borderId="31" xfId="0" applyFont="1" applyFill="1" applyBorder="1" applyAlignment="1">
      <alignment horizontal="center" vertical="center"/>
    </xf>
    <xf numFmtId="0" fontId="18" fillId="14" borderId="32" xfId="0" applyFont="1" applyFill="1" applyBorder="1" applyAlignment="1">
      <alignment horizontal="center" vertical="center"/>
    </xf>
    <xf numFmtId="0" fontId="7" fillId="0" borderId="5"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15" borderId="2" xfId="0" applyFont="1" applyFill="1" applyBorder="1" applyAlignment="1" applyProtection="1">
      <alignment horizontal="center" vertical="center"/>
      <protection locked="0"/>
    </xf>
    <xf numFmtId="0" fontId="7" fillId="0" borderId="5" xfId="0" applyFont="1" applyBorder="1" applyAlignment="1" applyProtection="1">
      <alignment horizontal="left" indent="2"/>
      <protection locked="0"/>
    </xf>
    <xf numFmtId="0" fontId="7" fillId="0" borderId="6" xfId="0" applyFont="1" applyBorder="1" applyAlignment="1" applyProtection="1">
      <alignment horizontal="left" indent="2"/>
      <protection locked="0"/>
    </xf>
    <xf numFmtId="0" fontId="7" fillId="0" borderId="3" xfId="0" applyFont="1" applyBorder="1" applyAlignment="1" applyProtection="1">
      <alignment horizontal="left" indent="2"/>
      <protection locked="0"/>
    </xf>
    <xf numFmtId="49" fontId="7" fillId="0" borderId="1" xfId="0" applyNumberFormat="1" applyFont="1" applyBorder="1" applyAlignment="1" applyProtection="1">
      <alignment horizontal="left" indent="2"/>
      <protection locked="0"/>
    </xf>
    <xf numFmtId="166" fontId="7" fillId="0" borderId="1" xfId="0" applyNumberFormat="1" applyFont="1" applyBorder="1" applyAlignment="1" applyProtection="1">
      <alignment horizontal="left" indent="2"/>
      <protection locked="0"/>
    </xf>
    <xf numFmtId="0" fontId="4" fillId="20" borderId="47" xfId="0" applyFont="1" applyFill="1" applyBorder="1" applyAlignment="1">
      <alignment horizontal="center" wrapText="1"/>
    </xf>
    <xf numFmtId="0" fontId="4" fillId="20" borderId="48" xfId="0" applyFont="1" applyFill="1" applyBorder="1" applyAlignment="1">
      <alignment horizontal="center" wrapText="1"/>
    </xf>
    <xf numFmtId="0" fontId="4" fillId="20" borderId="52" xfId="0" applyFont="1" applyFill="1" applyBorder="1" applyAlignment="1">
      <alignment horizontal="center" wrapText="1"/>
    </xf>
    <xf numFmtId="0" fontId="4" fillId="20" borderId="38" xfId="0" applyFont="1" applyFill="1" applyBorder="1" applyAlignment="1">
      <alignment horizontal="center" wrapText="1"/>
    </xf>
    <xf numFmtId="0" fontId="4" fillId="20" borderId="0" xfId="0" applyFont="1" applyFill="1" applyAlignment="1">
      <alignment horizontal="center" wrapText="1"/>
    </xf>
    <xf numFmtId="0" fontId="4" fillId="20" borderId="50" xfId="0" applyFont="1" applyFill="1" applyBorder="1" applyAlignment="1">
      <alignment horizontal="center" wrapText="1"/>
    </xf>
    <xf numFmtId="0" fontId="4" fillId="20" borderId="33" xfId="0" applyFont="1" applyFill="1" applyBorder="1" applyAlignment="1">
      <alignment horizontal="center" wrapText="1"/>
    </xf>
    <xf numFmtId="0" fontId="4" fillId="20" borderId="29" xfId="0" applyFont="1" applyFill="1" applyBorder="1" applyAlignment="1">
      <alignment horizontal="center" wrapText="1"/>
    </xf>
    <xf numFmtId="0" fontId="4" fillId="20" borderId="49" xfId="0" applyFont="1" applyFill="1" applyBorder="1" applyAlignment="1">
      <alignment horizontal="center" wrapText="1"/>
    </xf>
    <xf numFmtId="0" fontId="11" fillId="0" borderId="30" xfId="0" applyFont="1" applyBorder="1" applyAlignment="1">
      <alignment horizontal="center" wrapText="1"/>
    </xf>
    <xf numFmtId="0" fontId="11" fillId="0" borderId="31" xfId="0" applyFont="1" applyBorder="1" applyAlignment="1">
      <alignment horizontal="center" wrapText="1"/>
    </xf>
    <xf numFmtId="0" fontId="11" fillId="0" borderId="32" xfId="0" applyFont="1" applyBorder="1" applyAlignment="1">
      <alignment horizontal="center" wrapText="1"/>
    </xf>
    <xf numFmtId="0" fontId="11" fillId="18" borderId="30" xfId="0" applyFont="1" applyFill="1" applyBorder="1" applyAlignment="1">
      <alignment horizontal="center"/>
    </xf>
    <xf numFmtId="0" fontId="11" fillId="18" borderId="31" xfId="0" applyFont="1" applyFill="1" applyBorder="1" applyAlignment="1">
      <alignment horizontal="center"/>
    </xf>
    <xf numFmtId="0" fontId="11" fillId="18" borderId="32" xfId="0" applyFont="1" applyFill="1" applyBorder="1" applyAlignment="1">
      <alignment horizontal="center"/>
    </xf>
  </cellXfs>
  <cellStyles count="14">
    <cellStyle name="Comma" xfId="10" builtinId="3"/>
    <cellStyle name="Comma 2" xfId="7" xr:uid="{00000000-0005-0000-0000-000001000000}"/>
    <cellStyle name="Comma 3" xfId="13" xr:uid="{00000000-0005-0000-0000-000002000000}"/>
    <cellStyle name="Currency" xfId="1" builtinId="4"/>
    <cellStyle name="Currency 2" xfId="3" xr:uid="{00000000-0005-0000-0000-000004000000}"/>
    <cellStyle name="Currency 2 2" xfId="4" xr:uid="{00000000-0005-0000-0000-000005000000}"/>
    <cellStyle name="Currency 3" xfId="8" xr:uid="{00000000-0005-0000-0000-000006000000}"/>
    <cellStyle name="Currency 5" xfId="11" xr:uid="{00000000-0005-0000-0000-000007000000}"/>
    <cellStyle name="Normal" xfId="0" builtinId="0"/>
    <cellStyle name="Normal 2" xfId="2" xr:uid="{00000000-0005-0000-0000-000009000000}"/>
    <cellStyle name="Normal 2 2" xfId="5" xr:uid="{00000000-0005-0000-0000-00000A000000}"/>
    <cellStyle name="Normal 3" xfId="6" xr:uid="{00000000-0005-0000-0000-00000B000000}"/>
    <cellStyle name="Normal 4" xfId="12" xr:uid="{00000000-0005-0000-0000-00000C000000}"/>
    <cellStyle name="Percent 2" xfId="9" xr:uid="{00000000-0005-0000-0000-00000D000000}"/>
  </cellStyles>
  <dxfs count="54">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137160</xdr:colOff>
          <xdr:row>8</xdr:row>
          <xdr:rowOff>0</xdr:rowOff>
        </xdr:from>
        <xdr:to>
          <xdr:col>9</xdr:col>
          <xdr:colOff>53340</xdr:colOff>
          <xdr:row>9</xdr:row>
          <xdr:rowOff>76200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4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Annual Budget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1135380</xdr:colOff>
          <xdr:row>8</xdr:row>
          <xdr:rowOff>0</xdr:rowOff>
        </xdr:from>
        <xdr:to>
          <xdr:col>9</xdr:col>
          <xdr:colOff>1005840</xdr:colOff>
          <xdr:row>9</xdr:row>
          <xdr:rowOff>49530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4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One-time Only</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137160</xdr:colOff>
          <xdr:row>8</xdr:row>
          <xdr:rowOff>0</xdr:rowOff>
        </xdr:from>
        <xdr:to>
          <xdr:col>9</xdr:col>
          <xdr:colOff>57150</xdr:colOff>
          <xdr:row>9</xdr:row>
          <xdr:rowOff>76200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5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Annual Budget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1135380</xdr:colOff>
          <xdr:row>8</xdr:row>
          <xdr:rowOff>0</xdr:rowOff>
        </xdr:from>
        <xdr:to>
          <xdr:col>9</xdr:col>
          <xdr:colOff>1009650</xdr:colOff>
          <xdr:row>9</xdr:row>
          <xdr:rowOff>38100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5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One-time Only</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16" totalsRowShown="0" headerRowDxfId="53" headerRowBorderDxfId="52" tableBorderDxfId="51" totalsRowBorderDxfId="50">
  <autoFilter ref="A1:G16" xr:uid="{00000000-0009-0000-0100-000001000000}"/>
  <tableColumns count="7">
    <tableColumn id="1" xr3:uid="{00000000-0010-0000-0000-000001000000}" name="Service" dataDxfId="49"/>
    <tableColumn id="2" xr3:uid="{00000000-0010-0000-0000-000002000000}" name="Cap" dataDxfId="48"/>
    <tableColumn id="3" xr3:uid="{00000000-0010-0000-0000-000003000000}" name="Definition" dataDxfId="47"/>
    <tableColumn id="4" xr3:uid="{00000000-0010-0000-0000-000004000000}" name="Specify applicable (if any) limits on the amount, frequency, or duration of this service:" dataDxfId="46"/>
    <tableColumn id="7" xr3:uid="{00000000-0010-0000-0000-000007000000}" name="Telehealth-Remote Service Provision " dataDxfId="45"/>
    <tableColumn id="6" xr3:uid="{00000000-0010-0000-0000-000006000000}" name="Acute Care Service" dataDxfId="44"/>
    <tableColumn id="5" xr3:uid="{00000000-0010-0000-0000-000005000000}" name="Service Agreement" dataDxfId="43"/>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A1:G16" totalsRowShown="0" headerRowDxfId="42" headerRowBorderDxfId="41" tableBorderDxfId="40" totalsRowBorderDxfId="39">
  <tableColumns count="7">
    <tableColumn id="1" xr3:uid="{00000000-0010-0000-0100-000001000000}" name="Service" dataDxfId="38"/>
    <tableColumn id="2" xr3:uid="{00000000-0010-0000-0100-000002000000}" name="Cap" dataDxfId="37"/>
    <tableColumn id="3" xr3:uid="{00000000-0010-0000-0100-000003000000}" name="Definition" dataDxfId="36"/>
    <tableColumn id="4" xr3:uid="{00000000-0010-0000-0100-000004000000}" name="Specify applicable (if any) limits on the amount, frequency, or duration of this service:" dataDxfId="35"/>
    <tableColumn id="7" xr3:uid="{00000000-0010-0000-0100-000007000000}" name="Telehealth-Remote Service Provision " dataDxfId="34"/>
    <tableColumn id="6" xr3:uid="{00000000-0010-0000-0100-000006000000}" name="Acute Care Service" dataDxfId="33"/>
    <tableColumn id="5" xr3:uid="{00000000-0010-0000-0100-000005000000}" name="Service Agreement" dataDxfId="3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Z169"/>
  <sheetViews>
    <sheetView topLeftCell="I1" workbookViewId="0">
      <selection activeCell="K13" sqref="K13"/>
    </sheetView>
  </sheetViews>
  <sheetFormatPr defaultRowHeight="14.4"/>
  <cols>
    <col min="1" max="1" width="29.88671875" bestFit="1" customWidth="1"/>
    <col min="2" max="4" width="14.33203125" customWidth="1"/>
    <col min="5" max="5" width="14.5546875" customWidth="1"/>
    <col min="6" max="6" width="9.44140625" style="1" customWidth="1"/>
    <col min="7" max="7" width="25.109375" style="1" customWidth="1"/>
    <col min="8" max="8" width="28.109375" style="1" customWidth="1"/>
    <col min="9" max="9" width="42.33203125" style="13" customWidth="1"/>
    <col min="10" max="10" width="67.6640625" customWidth="1"/>
    <col min="11" max="11" width="21.44140625" customWidth="1"/>
    <col min="12" max="12" width="16.5546875" customWidth="1"/>
    <col min="13" max="13" width="12.5546875" style="1" customWidth="1"/>
    <col min="14" max="17" width="9.109375" style="2" customWidth="1"/>
    <col min="18" max="18" width="11.6640625" customWidth="1"/>
    <col min="19" max="19" width="10" bestFit="1" customWidth="1"/>
    <col min="20" max="20" width="19.44140625" customWidth="1"/>
    <col min="21" max="21" width="13.5546875" customWidth="1"/>
    <col min="22" max="22" width="33.109375" customWidth="1"/>
    <col min="23" max="23" width="13.5546875" bestFit="1" customWidth="1"/>
    <col min="24" max="24" width="8.109375" customWidth="1"/>
  </cols>
  <sheetData>
    <row r="1" spans="1:26">
      <c r="A1" t="s">
        <v>0</v>
      </c>
    </row>
    <row r="6" spans="1:26" ht="42">
      <c r="A6" s="4" t="s">
        <v>1</v>
      </c>
      <c r="B6" s="4" t="s">
        <v>2</v>
      </c>
      <c r="C6" s="10" t="s">
        <v>3</v>
      </c>
      <c r="D6" s="10" t="s">
        <v>4</v>
      </c>
      <c r="E6" s="10" t="s">
        <v>5</v>
      </c>
      <c r="F6" s="10" t="s">
        <v>6</v>
      </c>
      <c r="G6" s="27" t="s">
        <v>7</v>
      </c>
      <c r="H6" s="28" t="s">
        <v>8</v>
      </c>
      <c r="I6" s="10" t="s">
        <v>9</v>
      </c>
      <c r="J6" s="4" t="s">
        <v>10</v>
      </c>
      <c r="K6" s="10" t="s">
        <v>11</v>
      </c>
      <c r="L6" s="10" t="s">
        <v>12</v>
      </c>
      <c r="M6" s="4" t="s">
        <v>13</v>
      </c>
      <c r="N6" s="11" t="s">
        <v>14</v>
      </c>
      <c r="O6" s="11" t="s">
        <v>15</v>
      </c>
      <c r="P6" s="11" t="s">
        <v>16</v>
      </c>
      <c r="Q6" s="11" t="s">
        <v>17</v>
      </c>
      <c r="R6" s="11" t="s">
        <v>18</v>
      </c>
      <c r="S6" s="11" t="s">
        <v>19</v>
      </c>
      <c r="T6" s="398" t="s">
        <v>20</v>
      </c>
      <c r="U6" s="399"/>
      <c r="V6" s="24" t="s">
        <v>21</v>
      </c>
      <c r="W6" s="400" t="s">
        <v>519</v>
      </c>
      <c r="X6" s="401"/>
      <c r="Y6" s="400" t="s">
        <v>520</v>
      </c>
      <c r="Z6" s="401"/>
    </row>
    <row r="7" spans="1:26">
      <c r="A7" s="3"/>
      <c r="B7" s="3"/>
      <c r="C7" s="3"/>
      <c r="D7" s="3"/>
      <c r="E7" s="3"/>
      <c r="F7" s="3"/>
      <c r="G7" s="3"/>
      <c r="H7" s="3"/>
      <c r="I7" s="3"/>
      <c r="J7" s="3"/>
      <c r="K7" s="3"/>
      <c r="L7" s="3"/>
      <c r="M7" s="3"/>
      <c r="N7" s="3"/>
      <c r="O7" s="3"/>
      <c r="P7" s="3"/>
      <c r="Q7" s="3"/>
      <c r="R7" s="3"/>
      <c r="S7" s="3"/>
      <c r="T7" s="3"/>
      <c r="U7" s="3"/>
      <c r="V7" s="3"/>
      <c r="W7" s="3"/>
      <c r="X7" s="3"/>
      <c r="Y7" s="3"/>
      <c r="Z7" s="3"/>
    </row>
    <row r="8" spans="1:26" ht="28.8">
      <c r="A8" s="35" t="s">
        <v>22</v>
      </c>
      <c r="B8" s="6" t="s">
        <v>23</v>
      </c>
      <c r="C8" s="6" t="s">
        <v>24</v>
      </c>
      <c r="D8" s="6" t="s">
        <v>25</v>
      </c>
      <c r="E8" s="6" t="s">
        <v>26</v>
      </c>
      <c r="F8" s="6">
        <v>30</v>
      </c>
      <c r="G8" s="31" t="s">
        <v>27</v>
      </c>
      <c r="H8" s="36" t="s">
        <v>28</v>
      </c>
      <c r="I8" s="31" t="s">
        <v>27</v>
      </c>
      <c r="J8" s="16" t="s">
        <v>29</v>
      </c>
      <c r="K8" s="29" t="s">
        <v>30</v>
      </c>
      <c r="L8" s="6" t="s">
        <v>31</v>
      </c>
      <c r="M8" s="6" t="s">
        <v>32</v>
      </c>
      <c r="N8" s="6" t="s">
        <v>33</v>
      </c>
      <c r="O8" s="6" t="s">
        <v>34</v>
      </c>
      <c r="P8" s="6" t="s">
        <v>35</v>
      </c>
      <c r="Q8" s="6" t="s">
        <v>36</v>
      </c>
      <c r="R8" s="34" t="s">
        <v>37</v>
      </c>
      <c r="S8" s="8" t="s">
        <v>38</v>
      </c>
      <c r="T8" s="35" t="s">
        <v>39</v>
      </c>
      <c r="U8" s="59">
        <v>0</v>
      </c>
      <c r="V8" s="60" t="s">
        <v>40</v>
      </c>
      <c r="W8" s="35" t="s">
        <v>39</v>
      </c>
      <c r="X8" s="59">
        <v>0</v>
      </c>
      <c r="Y8" s="35" t="s">
        <v>140</v>
      </c>
      <c r="Z8" s="67" t="s">
        <v>141</v>
      </c>
    </row>
    <row r="9" spans="1:26" ht="28.8">
      <c r="A9" s="35" t="s">
        <v>41</v>
      </c>
      <c r="B9" s="6" t="s">
        <v>42</v>
      </c>
      <c r="C9" s="6"/>
      <c r="D9" s="6"/>
      <c r="E9" s="6" t="s">
        <v>43</v>
      </c>
      <c r="F9" s="6">
        <v>52</v>
      </c>
      <c r="G9" s="31" t="s">
        <v>44</v>
      </c>
      <c r="H9" s="36" t="s">
        <v>45</v>
      </c>
      <c r="I9" s="31" t="s">
        <v>44</v>
      </c>
      <c r="J9" s="15" t="s">
        <v>46</v>
      </c>
      <c r="K9" s="29" t="s">
        <v>61</v>
      </c>
      <c r="L9" s="55" t="s">
        <v>62</v>
      </c>
      <c r="M9" s="6" t="s">
        <v>49</v>
      </c>
      <c r="N9" s="6"/>
      <c r="O9" s="6"/>
      <c r="P9" s="6" t="s">
        <v>50</v>
      </c>
      <c r="Q9" s="6" t="s">
        <v>35</v>
      </c>
      <c r="R9" s="12" t="s">
        <v>51</v>
      </c>
      <c r="S9" s="8" t="s">
        <v>52</v>
      </c>
      <c r="T9" s="35" t="s">
        <v>53</v>
      </c>
      <c r="U9" s="59">
        <v>265.33000000000004</v>
      </c>
      <c r="V9" s="60" t="s">
        <v>54</v>
      </c>
      <c r="W9" s="35" t="s">
        <v>53</v>
      </c>
      <c r="X9" s="59">
        <v>265.33000000000004</v>
      </c>
      <c r="Y9" s="66" t="s">
        <v>168</v>
      </c>
      <c r="Z9" s="67" t="s">
        <v>141</v>
      </c>
    </row>
    <row r="10" spans="1:26">
      <c r="A10" s="35" t="s">
        <v>55</v>
      </c>
      <c r="B10" s="6" t="s">
        <v>25</v>
      </c>
      <c r="C10" s="6" t="s">
        <v>56</v>
      </c>
      <c r="D10" s="6"/>
      <c r="E10" s="6" t="s">
        <v>57</v>
      </c>
      <c r="F10" s="6"/>
      <c r="G10" s="31" t="s">
        <v>58</v>
      </c>
      <c r="H10" s="36" t="s">
        <v>59</v>
      </c>
      <c r="I10" s="31" t="s">
        <v>58</v>
      </c>
      <c r="J10" s="37" t="s">
        <v>60</v>
      </c>
      <c r="K10" s="29" t="s">
        <v>47</v>
      </c>
      <c r="L10" s="55" t="s">
        <v>48</v>
      </c>
      <c r="M10" s="6" t="s">
        <v>63</v>
      </c>
      <c r="N10" s="6"/>
      <c r="O10" s="6"/>
      <c r="P10" s="6" t="s">
        <v>64</v>
      </c>
      <c r="Q10" s="6" t="s">
        <v>50</v>
      </c>
      <c r="R10" s="34" t="s">
        <v>65</v>
      </c>
      <c r="S10" s="8"/>
      <c r="T10" s="35" t="s">
        <v>66</v>
      </c>
      <c r="U10" s="59">
        <v>359.82</v>
      </c>
      <c r="V10" s="61"/>
      <c r="W10" s="35" t="s">
        <v>66</v>
      </c>
      <c r="X10" s="59">
        <v>359.82</v>
      </c>
      <c r="Y10" s="35" t="s">
        <v>182</v>
      </c>
      <c r="Z10" s="67" t="s">
        <v>141</v>
      </c>
    </row>
    <row r="11" spans="1:26" ht="28.8">
      <c r="A11" s="35" t="s">
        <v>67</v>
      </c>
      <c r="B11" s="6" t="s">
        <v>68</v>
      </c>
      <c r="C11" s="6"/>
      <c r="D11" s="6"/>
      <c r="E11" s="6"/>
      <c r="F11" s="6"/>
      <c r="G11" s="31" t="s">
        <v>69</v>
      </c>
      <c r="H11" s="36" t="s">
        <v>70</v>
      </c>
      <c r="I11" s="38" t="s">
        <v>69</v>
      </c>
      <c r="J11" s="37" t="s">
        <v>71</v>
      </c>
      <c r="K11" s="29" t="s">
        <v>72</v>
      </c>
      <c r="L11" s="55" t="s">
        <v>25</v>
      </c>
      <c r="M11" s="6" t="s">
        <v>73</v>
      </c>
      <c r="N11" s="6"/>
      <c r="O11" s="6"/>
      <c r="P11" s="6" t="s">
        <v>74</v>
      </c>
      <c r="Q11" s="6" t="s">
        <v>64</v>
      </c>
      <c r="R11" s="34" t="s">
        <v>75</v>
      </c>
      <c r="S11" s="8"/>
      <c r="T11" s="35" t="s">
        <v>76</v>
      </c>
      <c r="U11" s="62">
        <v>265.33000000000004</v>
      </c>
      <c r="V11" s="63"/>
      <c r="W11" s="35" t="s">
        <v>76</v>
      </c>
      <c r="X11" s="62">
        <v>265.33000000000004</v>
      </c>
      <c r="Y11" s="35"/>
      <c r="Z11" s="67" t="s">
        <v>141</v>
      </c>
    </row>
    <row r="12" spans="1:26" ht="28.8">
      <c r="A12" s="35" t="s">
        <v>77</v>
      </c>
      <c r="B12" s="6" t="s">
        <v>78</v>
      </c>
      <c r="C12" s="6"/>
      <c r="D12" s="6"/>
      <c r="E12" s="6"/>
      <c r="F12" s="6"/>
      <c r="G12" s="31" t="s">
        <v>79</v>
      </c>
      <c r="H12" s="36" t="s">
        <v>80</v>
      </c>
      <c r="I12" s="38" t="s">
        <v>79</v>
      </c>
      <c r="J12" s="15" t="s">
        <v>81</v>
      </c>
      <c r="K12" s="29"/>
      <c r="L12" s="55"/>
      <c r="M12" s="6" t="s">
        <v>82</v>
      </c>
      <c r="N12" s="6"/>
      <c r="O12" s="6"/>
      <c r="P12" s="6" t="s">
        <v>83</v>
      </c>
      <c r="Q12" s="6" t="s">
        <v>74</v>
      </c>
      <c r="R12" s="34" t="s">
        <v>62</v>
      </c>
      <c r="S12" s="8"/>
      <c r="T12" s="64" t="s">
        <v>84</v>
      </c>
      <c r="U12" s="59">
        <v>359.82</v>
      </c>
      <c r="V12" s="63"/>
      <c r="W12" s="64" t="s">
        <v>84</v>
      </c>
      <c r="X12" s="59">
        <v>359.82</v>
      </c>
      <c r="Y12" s="63"/>
      <c r="Z12" s="59"/>
    </row>
    <row r="13" spans="1:26">
      <c r="A13" s="35" t="s">
        <v>85</v>
      </c>
      <c r="F13"/>
      <c r="G13" s="31" t="s">
        <v>86</v>
      </c>
      <c r="H13" s="36" t="s">
        <v>87</v>
      </c>
      <c r="I13" s="38" t="s">
        <v>86</v>
      </c>
      <c r="J13" s="39" t="s">
        <v>88</v>
      </c>
      <c r="K13" s="58"/>
      <c r="L13" s="55"/>
      <c r="M13" s="6" t="s">
        <v>89</v>
      </c>
      <c r="N13" s="6"/>
      <c r="O13" s="6"/>
      <c r="P13" s="6" t="s">
        <v>90</v>
      </c>
      <c r="Q13" s="6" t="s">
        <v>83</v>
      </c>
      <c r="R13" s="34" t="s">
        <v>91</v>
      </c>
      <c r="S13" s="8"/>
      <c r="T13" s="64" t="s">
        <v>92</v>
      </c>
      <c r="U13" s="65">
        <v>265.33000000000004</v>
      </c>
      <c r="V13" s="61"/>
      <c r="W13" s="64" t="s">
        <v>92</v>
      </c>
      <c r="X13" s="65">
        <v>265.33000000000004</v>
      </c>
      <c r="Y13" s="68" t="s">
        <v>196</v>
      </c>
      <c r="Z13" s="69"/>
    </row>
    <row r="14" spans="1:26">
      <c r="A14" s="35" t="s">
        <v>93</v>
      </c>
      <c r="F14"/>
      <c r="G14" s="31" t="s">
        <v>94</v>
      </c>
      <c r="H14" s="36" t="s">
        <v>95</v>
      </c>
      <c r="I14" s="38" t="s">
        <v>94</v>
      </c>
      <c r="J14" s="40" t="s">
        <v>96</v>
      </c>
      <c r="K14" s="58"/>
      <c r="L14" s="55"/>
      <c r="M14" s="6" t="s">
        <v>97</v>
      </c>
      <c r="N14" s="6"/>
      <c r="O14" s="6"/>
      <c r="P14" s="6" t="s">
        <v>98</v>
      </c>
      <c r="Q14" s="6" t="s">
        <v>90</v>
      </c>
      <c r="R14" s="34"/>
      <c r="S14" s="35"/>
      <c r="T14" s="35" t="s">
        <v>99</v>
      </c>
      <c r="U14" s="65">
        <v>265.33000000000004</v>
      </c>
      <c r="V14" s="63"/>
      <c r="W14" s="35" t="s">
        <v>99</v>
      </c>
      <c r="X14" s="65">
        <v>265.33000000000004</v>
      </c>
      <c r="Y14" s="35" t="s">
        <v>204</v>
      </c>
      <c r="Z14" s="67" t="s">
        <v>141</v>
      </c>
    </row>
    <row r="15" spans="1:26">
      <c r="A15" s="35" t="s">
        <v>100</v>
      </c>
      <c r="F15"/>
      <c r="G15" s="31" t="s">
        <v>101</v>
      </c>
      <c r="H15" s="36" t="s">
        <v>102</v>
      </c>
      <c r="I15" s="38" t="s">
        <v>101</v>
      </c>
      <c r="J15" s="16" t="s">
        <v>103</v>
      </c>
      <c r="K15" s="30"/>
      <c r="L15" s="56"/>
      <c r="M15" s="6" t="s">
        <v>104</v>
      </c>
      <c r="N15" s="6"/>
      <c r="O15" s="6"/>
      <c r="P15" s="6"/>
      <c r="Q15" s="6" t="s">
        <v>98</v>
      </c>
      <c r="R15" s="34"/>
      <c r="S15" s="8"/>
      <c r="T15" s="35" t="s">
        <v>105</v>
      </c>
      <c r="U15" s="59">
        <v>265.33000000000004</v>
      </c>
      <c r="V15" s="63"/>
      <c r="W15" s="35" t="s">
        <v>105</v>
      </c>
      <c r="X15" s="59">
        <v>265.33000000000004</v>
      </c>
      <c r="Y15" s="66" t="s">
        <v>168</v>
      </c>
      <c r="Z15" s="67" t="s">
        <v>141</v>
      </c>
    </row>
    <row r="16" spans="1:26">
      <c r="A16" s="35" t="s">
        <v>106</v>
      </c>
      <c r="F16"/>
      <c r="G16" s="31" t="s">
        <v>107</v>
      </c>
      <c r="H16" s="36" t="s">
        <v>108</v>
      </c>
      <c r="I16" s="31" t="s">
        <v>109</v>
      </c>
      <c r="J16" s="15" t="s">
        <v>110</v>
      </c>
      <c r="K16" s="30"/>
      <c r="L16" s="56"/>
      <c r="M16" s="6" t="s">
        <v>111</v>
      </c>
      <c r="N16" s="6"/>
      <c r="O16" s="6"/>
      <c r="P16" s="6"/>
      <c r="Q16" s="6"/>
      <c r="R16" s="8"/>
      <c r="S16" s="35"/>
      <c r="T16" s="66" t="s">
        <v>112</v>
      </c>
      <c r="U16" s="59">
        <v>359.82</v>
      </c>
      <c r="V16" s="63"/>
      <c r="W16" s="66" t="s">
        <v>112</v>
      </c>
      <c r="X16" s="59">
        <v>359.82</v>
      </c>
      <c r="Y16" s="35" t="s">
        <v>216</v>
      </c>
      <c r="Z16" s="67" t="s">
        <v>141</v>
      </c>
    </row>
    <row r="17" spans="1:26" ht="28.8">
      <c r="A17" s="35" t="s">
        <v>113</v>
      </c>
      <c r="F17"/>
      <c r="G17" s="31" t="s">
        <v>114</v>
      </c>
      <c r="H17" s="36" t="s">
        <v>115</v>
      </c>
      <c r="I17" s="41" t="s">
        <v>28</v>
      </c>
      <c r="J17" s="42" t="s">
        <v>116</v>
      </c>
      <c r="K17" s="30"/>
      <c r="L17" s="57"/>
      <c r="M17" s="6" t="s">
        <v>117</v>
      </c>
      <c r="N17" s="6"/>
      <c r="O17" s="6"/>
      <c r="P17" s="6"/>
      <c r="Q17" s="6"/>
      <c r="R17" s="8"/>
      <c r="S17" s="8"/>
      <c r="T17" s="35" t="s">
        <v>118</v>
      </c>
      <c r="U17" s="59">
        <v>0</v>
      </c>
      <c r="V17" s="63"/>
      <c r="W17" s="35" t="s">
        <v>118</v>
      </c>
      <c r="X17" s="59">
        <v>0</v>
      </c>
      <c r="Y17" s="71"/>
      <c r="Z17" s="67" t="s">
        <v>141</v>
      </c>
    </row>
    <row r="18" spans="1:26" ht="28.8">
      <c r="F18"/>
      <c r="G18" s="31" t="s">
        <v>109</v>
      </c>
      <c r="H18" s="36" t="s">
        <v>119</v>
      </c>
      <c r="I18" s="36" t="s">
        <v>45</v>
      </c>
      <c r="J18" s="15" t="s">
        <v>120</v>
      </c>
      <c r="K18" s="30"/>
      <c r="L18" s="57"/>
      <c r="M18" s="6" t="s">
        <v>121</v>
      </c>
      <c r="N18" s="6"/>
      <c r="O18" s="6"/>
      <c r="P18" s="6"/>
      <c r="Q18" s="6"/>
      <c r="R18" s="8"/>
      <c r="S18" s="8"/>
      <c r="T18" s="35" t="s">
        <v>122</v>
      </c>
      <c r="U18" s="59">
        <v>63.1</v>
      </c>
      <c r="V18" s="63"/>
      <c r="W18" s="35" t="s">
        <v>122</v>
      </c>
      <c r="X18" s="59">
        <v>63.1</v>
      </c>
    </row>
    <row r="19" spans="1:26">
      <c r="F19"/>
      <c r="G19" s="6"/>
      <c r="H19" s="36" t="s">
        <v>123</v>
      </c>
      <c r="I19" s="41" t="s">
        <v>59</v>
      </c>
      <c r="J19" s="16" t="s">
        <v>124</v>
      </c>
      <c r="K19" s="30"/>
      <c r="L19" s="56"/>
      <c r="M19" s="6" t="s">
        <v>125</v>
      </c>
      <c r="N19" s="6"/>
      <c r="O19" s="6"/>
      <c r="P19" s="6"/>
      <c r="Q19" s="6"/>
      <c r="R19" s="7"/>
      <c r="S19" s="8"/>
      <c r="T19" s="35" t="s">
        <v>126</v>
      </c>
      <c r="U19" s="59">
        <v>110.41999999999999</v>
      </c>
      <c r="V19" s="63"/>
      <c r="W19" s="35" t="s">
        <v>126</v>
      </c>
      <c r="X19" s="59">
        <v>110.41999999999999</v>
      </c>
    </row>
    <row r="20" spans="1:26">
      <c r="G20" s="2"/>
      <c r="H20" s="2"/>
      <c r="I20" s="41" t="s">
        <v>70</v>
      </c>
      <c r="J20" s="15" t="s">
        <v>127</v>
      </c>
      <c r="K20" s="30"/>
      <c r="L20" s="57"/>
      <c r="M20" s="6" t="s">
        <v>128</v>
      </c>
      <c r="N20" s="6"/>
      <c r="O20" s="6"/>
      <c r="P20" s="6"/>
      <c r="Q20" s="6"/>
      <c r="R20" s="9"/>
      <c r="S20" s="8"/>
      <c r="T20" s="35" t="s">
        <v>129</v>
      </c>
      <c r="U20" s="59">
        <v>157.74</v>
      </c>
      <c r="V20" s="63"/>
      <c r="W20" s="35" t="s">
        <v>129</v>
      </c>
      <c r="X20" s="59">
        <v>157.74</v>
      </c>
    </row>
    <row r="21" spans="1:26">
      <c r="G21" s="2"/>
      <c r="H21" s="2"/>
      <c r="I21" s="36" t="s">
        <v>80</v>
      </c>
      <c r="J21" s="42" t="s">
        <v>130</v>
      </c>
      <c r="K21" s="29"/>
      <c r="L21" s="6"/>
      <c r="M21" s="6" t="s">
        <v>131</v>
      </c>
      <c r="N21" s="6"/>
      <c r="O21" s="6"/>
      <c r="P21" s="6"/>
      <c r="Q21" s="6"/>
      <c r="R21" s="9"/>
      <c r="S21" s="8"/>
      <c r="T21" s="35" t="s">
        <v>132</v>
      </c>
      <c r="U21" s="59">
        <v>204.91</v>
      </c>
      <c r="V21" s="63"/>
      <c r="W21" s="35" t="s">
        <v>132</v>
      </c>
      <c r="X21" s="59">
        <v>204.91</v>
      </c>
    </row>
    <row r="22" spans="1:26">
      <c r="G22" s="2"/>
      <c r="H22" s="2"/>
      <c r="I22" s="36" t="s">
        <v>87</v>
      </c>
      <c r="J22" s="15" t="s">
        <v>133</v>
      </c>
      <c r="K22" s="29"/>
      <c r="L22" s="6"/>
      <c r="M22" s="6" t="s">
        <v>134</v>
      </c>
      <c r="N22" s="6"/>
      <c r="O22" s="6"/>
      <c r="P22" s="6"/>
      <c r="Q22" s="6"/>
      <c r="R22" s="9"/>
      <c r="S22" s="8"/>
      <c r="T22" s="35" t="s">
        <v>135</v>
      </c>
      <c r="U22" s="59">
        <v>268.06</v>
      </c>
      <c r="V22" s="63"/>
      <c r="W22" s="35" t="s">
        <v>135</v>
      </c>
      <c r="X22" s="59">
        <v>268.06</v>
      </c>
    </row>
    <row r="23" spans="1:26">
      <c r="G23" s="2"/>
      <c r="H23" s="2"/>
      <c r="I23" s="36" t="s">
        <v>95</v>
      </c>
      <c r="J23" s="37" t="s">
        <v>136</v>
      </c>
      <c r="K23" s="29"/>
      <c r="L23" s="55"/>
      <c r="M23" s="6" t="s">
        <v>137</v>
      </c>
      <c r="N23" s="6"/>
      <c r="O23" s="6"/>
      <c r="P23" s="6"/>
      <c r="Q23" s="6"/>
      <c r="R23" s="9"/>
      <c r="S23" s="8"/>
      <c r="T23" s="35" t="s">
        <v>138</v>
      </c>
      <c r="U23" s="59">
        <v>456.99</v>
      </c>
      <c r="V23" s="63"/>
      <c r="W23" s="35" t="s">
        <v>138</v>
      </c>
      <c r="X23" s="59">
        <v>456.99</v>
      </c>
    </row>
    <row r="24" spans="1:26">
      <c r="G24" s="2"/>
      <c r="H24" s="2"/>
      <c r="I24" s="36" t="s">
        <v>102</v>
      </c>
      <c r="J24" s="15" t="s">
        <v>136</v>
      </c>
      <c r="K24" s="29"/>
      <c r="L24" s="6"/>
      <c r="M24" s="6" t="s">
        <v>139</v>
      </c>
      <c r="N24" s="6"/>
      <c r="O24" s="6"/>
      <c r="P24" s="6"/>
      <c r="Q24" s="6"/>
      <c r="R24" s="3"/>
      <c r="S24" s="8"/>
      <c r="T24" s="35" t="s">
        <v>140</v>
      </c>
      <c r="U24" s="67" t="s">
        <v>141</v>
      </c>
      <c r="V24" s="63"/>
      <c r="W24" s="35" t="s">
        <v>140</v>
      </c>
      <c r="X24" s="67" t="s">
        <v>141</v>
      </c>
    </row>
    <row r="25" spans="1:26">
      <c r="G25" s="2"/>
      <c r="H25" s="2"/>
      <c r="I25" s="41" t="s">
        <v>108</v>
      </c>
      <c r="J25" s="42" t="s">
        <v>142</v>
      </c>
      <c r="K25" s="29"/>
      <c r="L25" s="55"/>
      <c r="M25" s="6" t="s">
        <v>143</v>
      </c>
      <c r="N25" s="6"/>
      <c r="O25" s="6"/>
      <c r="P25" s="6"/>
      <c r="Q25" s="6"/>
      <c r="R25" s="8"/>
      <c r="S25" s="8"/>
      <c r="T25" s="35" t="s">
        <v>144</v>
      </c>
      <c r="U25" s="59">
        <v>6.3400000000000007</v>
      </c>
      <c r="V25" s="63"/>
      <c r="W25" s="35" t="s">
        <v>144</v>
      </c>
      <c r="X25" s="59">
        <v>6.3400000000000007</v>
      </c>
    </row>
    <row r="26" spans="1:26">
      <c r="G26" s="2"/>
      <c r="H26" s="2"/>
      <c r="I26" s="41" t="s">
        <v>115</v>
      </c>
      <c r="J26" s="15" t="s">
        <v>145</v>
      </c>
      <c r="K26" s="29"/>
      <c r="L26" s="55"/>
      <c r="M26" s="6" t="s">
        <v>146</v>
      </c>
      <c r="N26" s="6"/>
      <c r="O26" s="6"/>
      <c r="P26" s="6"/>
      <c r="Q26" s="6"/>
      <c r="R26" s="8"/>
      <c r="S26" s="8"/>
      <c r="T26" s="60" t="s">
        <v>147</v>
      </c>
      <c r="U26" s="59">
        <v>7.29</v>
      </c>
      <c r="V26" s="63"/>
      <c r="W26" s="60" t="s">
        <v>147</v>
      </c>
      <c r="X26" s="59">
        <v>7.29</v>
      </c>
    </row>
    <row r="27" spans="1:26">
      <c r="G27" s="2"/>
      <c r="H27" s="2"/>
      <c r="I27" s="41" t="s">
        <v>119</v>
      </c>
      <c r="J27" s="37" t="s">
        <v>148</v>
      </c>
      <c r="K27" s="29"/>
      <c r="L27" s="55"/>
      <c r="M27" s="6" t="s">
        <v>149</v>
      </c>
      <c r="R27" s="8"/>
      <c r="S27" s="63"/>
      <c r="T27" s="60" t="s">
        <v>150</v>
      </c>
      <c r="U27" s="67">
        <v>6.3400000000000007</v>
      </c>
      <c r="V27" s="63"/>
      <c r="W27" s="60" t="s">
        <v>150</v>
      </c>
      <c r="X27" s="67">
        <v>6.3400000000000007</v>
      </c>
    </row>
    <row r="28" spans="1:26">
      <c r="G28" s="2"/>
      <c r="H28" s="2"/>
      <c r="I28" s="41" t="s">
        <v>123</v>
      </c>
      <c r="J28" s="15" t="s">
        <v>151</v>
      </c>
      <c r="K28" s="14"/>
      <c r="M28" s="5"/>
      <c r="S28" s="63"/>
      <c r="T28" s="35" t="s">
        <v>152</v>
      </c>
      <c r="U28" s="67">
        <v>7.29</v>
      </c>
      <c r="V28" s="63"/>
      <c r="W28" s="35" t="s">
        <v>152</v>
      </c>
      <c r="X28" s="67">
        <v>7.29</v>
      </c>
    </row>
    <row r="29" spans="1:26">
      <c r="G29" s="2"/>
      <c r="H29" s="2"/>
      <c r="I29" s="43"/>
      <c r="J29" s="42" t="s">
        <v>153</v>
      </c>
      <c r="K29" s="14"/>
      <c r="M29" s="6"/>
      <c r="S29" s="63"/>
      <c r="T29" s="35" t="s">
        <v>154</v>
      </c>
      <c r="U29" s="59">
        <v>168.26</v>
      </c>
      <c r="V29" s="63"/>
      <c r="W29" s="35" t="s">
        <v>154</v>
      </c>
      <c r="X29" s="59">
        <v>168.26</v>
      </c>
    </row>
    <row r="30" spans="1:26">
      <c r="G30" s="2"/>
      <c r="H30" s="2"/>
      <c r="I30" s="43"/>
      <c r="J30" s="15" t="s">
        <v>155</v>
      </c>
      <c r="K30" s="14"/>
      <c r="M30" s="5"/>
      <c r="S30" s="63"/>
      <c r="T30" s="35" t="s">
        <v>156</v>
      </c>
      <c r="U30" s="59">
        <v>252.6</v>
      </c>
      <c r="V30" s="63"/>
      <c r="W30" s="35" t="s">
        <v>156</v>
      </c>
      <c r="X30" s="59">
        <v>252.6</v>
      </c>
    </row>
    <row r="31" spans="1:26" ht="26.4">
      <c r="G31" s="2"/>
      <c r="H31" s="2"/>
      <c r="I31" s="44"/>
      <c r="J31" s="45" t="s">
        <v>157</v>
      </c>
      <c r="K31" s="22"/>
      <c r="M31" s="5"/>
      <c r="S31" s="63"/>
      <c r="T31" s="35" t="s">
        <v>158</v>
      </c>
      <c r="U31" s="59">
        <v>285.83999999999997</v>
      </c>
      <c r="V31" s="63"/>
      <c r="W31" s="35" t="s">
        <v>158</v>
      </c>
      <c r="X31" s="59">
        <v>285.83999999999997</v>
      </c>
    </row>
    <row r="32" spans="1:26" ht="26.4">
      <c r="G32" s="2"/>
      <c r="H32" s="2"/>
      <c r="I32" s="44"/>
      <c r="J32" s="46" t="s">
        <v>159</v>
      </c>
      <c r="K32" s="22"/>
      <c r="M32" s="5"/>
      <c r="S32" s="63"/>
      <c r="T32" s="35" t="s">
        <v>160</v>
      </c>
      <c r="U32" s="59">
        <v>336.36</v>
      </c>
      <c r="V32" s="63"/>
      <c r="W32" s="35" t="s">
        <v>160</v>
      </c>
      <c r="X32" s="59">
        <v>336.36</v>
      </c>
    </row>
    <row r="33" spans="7:24" ht="26.4">
      <c r="G33" s="2"/>
      <c r="H33" s="2"/>
      <c r="I33" s="44"/>
      <c r="J33" s="47" t="s">
        <v>161</v>
      </c>
      <c r="K33" s="22"/>
      <c r="M33" s="5"/>
      <c r="S33" s="63"/>
      <c r="T33" s="35" t="s">
        <v>162</v>
      </c>
      <c r="U33" s="59">
        <v>385.90000000000003</v>
      </c>
      <c r="V33" s="63"/>
      <c r="W33" s="35" t="s">
        <v>162</v>
      </c>
      <c r="X33" s="59">
        <v>385.90000000000003</v>
      </c>
    </row>
    <row r="34" spans="7:24" ht="26.4">
      <c r="G34" s="2"/>
      <c r="H34" s="2"/>
      <c r="I34" s="44"/>
      <c r="J34" s="46" t="s">
        <v>163</v>
      </c>
      <c r="K34" s="22"/>
      <c r="M34" s="5"/>
      <c r="S34" s="63"/>
      <c r="T34" s="35" t="s">
        <v>164</v>
      </c>
      <c r="U34" s="59">
        <v>436.42</v>
      </c>
      <c r="V34" s="63"/>
      <c r="W34" s="35" t="s">
        <v>164</v>
      </c>
      <c r="X34" s="59">
        <v>436.42</v>
      </c>
    </row>
    <row r="35" spans="7:24">
      <c r="G35" s="2"/>
      <c r="H35" s="2"/>
      <c r="I35" s="44"/>
      <c r="J35" s="16" t="s">
        <v>165</v>
      </c>
      <c r="K35" s="14"/>
      <c r="M35" s="5"/>
      <c r="S35" s="63"/>
      <c r="T35" s="35" t="s">
        <v>166</v>
      </c>
      <c r="U35" s="59">
        <v>504.67</v>
      </c>
      <c r="V35" s="63"/>
      <c r="W35" s="35" t="s">
        <v>166</v>
      </c>
      <c r="X35" s="59">
        <v>504.67</v>
      </c>
    </row>
    <row r="36" spans="7:24">
      <c r="G36" s="2"/>
      <c r="H36" s="2"/>
      <c r="I36" s="44"/>
      <c r="J36" s="15" t="s">
        <v>167</v>
      </c>
      <c r="K36" s="14"/>
      <c r="M36" s="5"/>
      <c r="S36" s="63"/>
      <c r="T36" s="66" t="s">
        <v>168</v>
      </c>
      <c r="U36" s="67" t="s">
        <v>141</v>
      </c>
      <c r="V36" s="63"/>
      <c r="W36" s="66" t="s">
        <v>168</v>
      </c>
      <c r="X36" s="67" t="s">
        <v>141</v>
      </c>
    </row>
    <row r="37" spans="7:24">
      <c r="G37" s="2"/>
      <c r="H37" s="2"/>
      <c r="I37" s="44"/>
      <c r="J37" s="42" t="s">
        <v>169</v>
      </c>
      <c r="K37" s="14"/>
      <c r="M37" s="5"/>
      <c r="S37" s="63"/>
      <c r="T37" s="35" t="s">
        <v>170</v>
      </c>
      <c r="U37" s="67">
        <v>0</v>
      </c>
      <c r="V37" s="63"/>
      <c r="W37" s="35" t="s">
        <v>170</v>
      </c>
      <c r="X37" s="67">
        <v>0</v>
      </c>
    </row>
    <row r="38" spans="7:24">
      <c r="G38" s="2"/>
      <c r="H38" s="2"/>
      <c r="I38" s="44"/>
      <c r="J38" s="15" t="s">
        <v>171</v>
      </c>
      <c r="K38" s="14"/>
      <c r="M38" s="6"/>
      <c r="S38" s="63"/>
      <c r="T38" s="35" t="s">
        <v>172</v>
      </c>
      <c r="U38" s="59">
        <v>4.2299999999999995</v>
      </c>
      <c r="V38" s="63"/>
      <c r="W38" s="35" t="s">
        <v>172</v>
      </c>
      <c r="X38" s="59">
        <v>4.2299999999999995</v>
      </c>
    </row>
    <row r="39" spans="7:24">
      <c r="G39" s="2"/>
      <c r="H39" s="2"/>
      <c r="I39" s="44"/>
      <c r="J39" s="16" t="s">
        <v>173</v>
      </c>
      <c r="K39" s="14"/>
      <c r="S39" s="63"/>
      <c r="T39" s="35" t="s">
        <v>174</v>
      </c>
      <c r="U39" s="59">
        <v>4.7399999999999993</v>
      </c>
      <c r="V39" s="63"/>
      <c r="W39" s="35" t="s">
        <v>174</v>
      </c>
      <c r="X39" s="59">
        <v>4.7399999999999993</v>
      </c>
    </row>
    <row r="40" spans="7:24">
      <c r="G40" s="2"/>
      <c r="H40" s="2"/>
      <c r="I40" s="44"/>
      <c r="J40" s="15" t="s">
        <v>175</v>
      </c>
      <c r="K40" s="14"/>
      <c r="S40" s="63"/>
      <c r="T40" s="35" t="s">
        <v>176</v>
      </c>
      <c r="U40" s="59">
        <v>5.46</v>
      </c>
      <c r="V40" s="63"/>
      <c r="W40" s="35" t="s">
        <v>176</v>
      </c>
      <c r="X40" s="59">
        <v>5.46</v>
      </c>
    </row>
    <row r="41" spans="7:24">
      <c r="G41" s="2"/>
      <c r="H41" s="2"/>
      <c r="I41" s="44"/>
      <c r="J41" s="42" t="s">
        <v>177</v>
      </c>
      <c r="K41" s="14"/>
      <c r="S41" s="63"/>
      <c r="T41" s="35" t="s">
        <v>178</v>
      </c>
      <c r="U41" s="59">
        <v>6.65</v>
      </c>
      <c r="V41" s="63"/>
      <c r="W41" s="35" t="s">
        <v>178</v>
      </c>
      <c r="X41" s="59">
        <v>6.65</v>
      </c>
    </row>
    <row r="42" spans="7:24">
      <c r="G42" s="2"/>
      <c r="H42" s="2"/>
      <c r="I42" s="44"/>
      <c r="J42" s="15" t="s">
        <v>179</v>
      </c>
      <c r="K42" s="14"/>
      <c r="S42" s="63"/>
      <c r="T42" s="35" t="s">
        <v>180</v>
      </c>
      <c r="U42" s="59">
        <v>8.35</v>
      </c>
      <c r="V42" s="63"/>
      <c r="W42" s="35" t="s">
        <v>180</v>
      </c>
      <c r="X42" s="59">
        <v>8.35</v>
      </c>
    </row>
    <row r="43" spans="7:24">
      <c r="G43" s="2"/>
      <c r="H43" s="2"/>
      <c r="I43" s="44"/>
      <c r="J43" s="37" t="s">
        <v>181</v>
      </c>
      <c r="K43" s="14"/>
      <c r="S43" s="63"/>
      <c r="T43" s="35" t="s">
        <v>182</v>
      </c>
      <c r="U43" s="67" t="s">
        <v>141</v>
      </c>
      <c r="V43" s="63"/>
      <c r="W43" s="35" t="s">
        <v>182</v>
      </c>
      <c r="X43" s="67" t="s">
        <v>141</v>
      </c>
    </row>
    <row r="44" spans="7:24">
      <c r="G44" s="2"/>
      <c r="H44" s="2"/>
      <c r="I44" s="44"/>
      <c r="J44" s="15" t="s">
        <v>183</v>
      </c>
      <c r="K44" s="14"/>
      <c r="S44" s="63"/>
      <c r="T44" s="35" t="s">
        <v>184</v>
      </c>
      <c r="U44" s="59">
        <v>3.97</v>
      </c>
      <c r="V44" s="63"/>
      <c r="W44" s="35" t="s">
        <v>184</v>
      </c>
      <c r="X44" s="59">
        <v>3.97</v>
      </c>
    </row>
    <row r="45" spans="7:24">
      <c r="G45" s="2"/>
      <c r="H45" s="2"/>
      <c r="I45" s="44"/>
      <c r="J45" s="42" t="s">
        <v>185</v>
      </c>
      <c r="K45" s="14"/>
      <c r="S45" s="63"/>
      <c r="T45" s="35" t="s">
        <v>186</v>
      </c>
      <c r="U45" s="59">
        <v>4.6399999999999997</v>
      </c>
      <c r="V45" s="63"/>
      <c r="W45" s="35" t="s">
        <v>186</v>
      </c>
      <c r="X45" s="59">
        <v>4.6399999999999997</v>
      </c>
    </row>
    <row r="46" spans="7:24">
      <c r="G46" s="2"/>
      <c r="H46" s="2"/>
      <c r="I46" s="44"/>
      <c r="J46" s="15" t="s">
        <v>187</v>
      </c>
      <c r="K46" s="14"/>
      <c r="S46" s="63"/>
      <c r="T46" s="35" t="s">
        <v>188</v>
      </c>
      <c r="U46" s="59">
        <v>5.26</v>
      </c>
      <c r="V46" s="63"/>
      <c r="W46" s="35" t="s">
        <v>188</v>
      </c>
      <c r="X46" s="59">
        <v>5.26</v>
      </c>
    </row>
    <row r="47" spans="7:24">
      <c r="G47" s="2"/>
      <c r="H47" s="2"/>
      <c r="I47" s="44"/>
      <c r="J47" s="37" t="s">
        <v>189</v>
      </c>
      <c r="K47" s="14"/>
      <c r="S47" s="63"/>
      <c r="T47" s="35" t="s">
        <v>190</v>
      </c>
      <c r="U47" s="59">
        <v>6.6000000000000005</v>
      </c>
      <c r="V47" s="63"/>
      <c r="W47" s="35" t="s">
        <v>190</v>
      </c>
      <c r="X47" s="59">
        <v>6.6000000000000005</v>
      </c>
    </row>
    <row r="48" spans="7:24">
      <c r="G48" s="2"/>
      <c r="H48" s="2"/>
      <c r="I48" s="44"/>
      <c r="J48" s="15" t="s">
        <v>191</v>
      </c>
      <c r="K48" s="14"/>
      <c r="S48" s="63"/>
      <c r="T48" s="35" t="s">
        <v>192</v>
      </c>
      <c r="U48" s="59">
        <v>8.35</v>
      </c>
      <c r="V48" s="63"/>
      <c r="W48" s="35" t="s">
        <v>192</v>
      </c>
      <c r="X48" s="59">
        <v>8.35</v>
      </c>
    </row>
    <row r="49" spans="7:24">
      <c r="G49" s="2"/>
      <c r="H49" s="2"/>
      <c r="I49" s="44"/>
      <c r="J49" s="42" t="s">
        <v>193</v>
      </c>
      <c r="K49" s="14"/>
      <c r="S49" s="63"/>
      <c r="T49" s="35"/>
      <c r="U49" s="67" t="s">
        <v>141</v>
      </c>
      <c r="V49" s="63"/>
      <c r="W49" s="35"/>
      <c r="X49" s="67" t="s">
        <v>141</v>
      </c>
    </row>
    <row r="50" spans="7:24">
      <c r="G50" s="2"/>
      <c r="H50" s="2"/>
      <c r="I50" s="44"/>
      <c r="J50" s="15" t="s">
        <v>194</v>
      </c>
      <c r="K50" s="14"/>
      <c r="S50" s="63"/>
      <c r="T50" s="63"/>
      <c r="U50" s="59"/>
      <c r="V50" s="63"/>
      <c r="W50" s="63"/>
      <c r="X50" s="59"/>
    </row>
    <row r="51" spans="7:24">
      <c r="G51" s="2"/>
      <c r="H51" s="2"/>
      <c r="I51" s="44"/>
      <c r="J51" s="37" t="s">
        <v>195</v>
      </c>
      <c r="K51" s="14"/>
      <c r="S51" s="63"/>
      <c r="T51" s="68" t="s">
        <v>196</v>
      </c>
      <c r="U51" s="69"/>
      <c r="V51" s="63"/>
      <c r="W51" s="68" t="s">
        <v>196</v>
      </c>
      <c r="X51" s="69"/>
    </row>
    <row r="52" spans="7:24">
      <c r="G52" s="2"/>
      <c r="H52" s="2"/>
      <c r="I52" s="44"/>
      <c r="J52" s="15" t="s">
        <v>197</v>
      </c>
      <c r="K52" s="14"/>
      <c r="S52" s="63"/>
      <c r="T52" s="70" t="s">
        <v>198</v>
      </c>
      <c r="U52" s="69">
        <v>0</v>
      </c>
      <c r="V52" s="63"/>
      <c r="W52" s="70" t="s">
        <v>198</v>
      </c>
      <c r="X52" s="69">
        <v>0</v>
      </c>
    </row>
    <row r="53" spans="7:24">
      <c r="G53" s="2"/>
      <c r="H53" s="2"/>
      <c r="I53" s="44"/>
      <c r="J53" s="42" t="s">
        <v>199</v>
      </c>
      <c r="K53" s="14"/>
      <c r="S53" s="63"/>
      <c r="T53" s="70" t="s">
        <v>200</v>
      </c>
      <c r="U53" s="59">
        <v>4.7399999999999993</v>
      </c>
      <c r="V53" s="63"/>
      <c r="W53" s="70" t="s">
        <v>200</v>
      </c>
      <c r="X53" s="59">
        <v>4.7399999999999993</v>
      </c>
    </row>
    <row r="54" spans="7:24">
      <c r="G54" s="2"/>
      <c r="H54" s="2"/>
      <c r="I54" s="44"/>
      <c r="J54" s="15" t="s">
        <v>201</v>
      </c>
      <c r="K54" s="14"/>
      <c r="S54" s="63"/>
      <c r="T54" s="70" t="s">
        <v>202</v>
      </c>
      <c r="U54" s="59">
        <v>6.7</v>
      </c>
      <c r="V54" s="63"/>
      <c r="W54" s="70" t="s">
        <v>202</v>
      </c>
      <c r="X54" s="59">
        <v>6.7</v>
      </c>
    </row>
    <row r="55" spans="7:24">
      <c r="G55" s="2"/>
      <c r="H55" s="2"/>
      <c r="I55" s="44"/>
      <c r="J55" s="16" t="s">
        <v>203</v>
      </c>
      <c r="K55" s="14"/>
      <c r="S55" s="63"/>
      <c r="T55" s="35" t="s">
        <v>204</v>
      </c>
      <c r="U55" s="67" t="s">
        <v>141</v>
      </c>
      <c r="V55" s="63"/>
      <c r="W55" s="35" t="s">
        <v>204</v>
      </c>
      <c r="X55" s="67" t="s">
        <v>141</v>
      </c>
    </row>
    <row r="56" spans="7:24" ht="26.4">
      <c r="G56" s="2"/>
      <c r="H56" s="2"/>
      <c r="I56" s="44"/>
      <c r="J56" s="40" t="s">
        <v>205</v>
      </c>
      <c r="K56" s="22"/>
      <c r="S56" s="63"/>
      <c r="T56" s="35" t="s">
        <v>206</v>
      </c>
      <c r="U56" s="59">
        <v>4.9000000000000004</v>
      </c>
      <c r="V56" s="63"/>
      <c r="W56" s="35" t="s">
        <v>206</v>
      </c>
      <c r="X56" s="59">
        <v>4.9000000000000004</v>
      </c>
    </row>
    <row r="57" spans="7:24" ht="26.4">
      <c r="G57" s="2"/>
      <c r="H57" s="2"/>
      <c r="I57" s="44"/>
      <c r="J57" s="48" t="s">
        <v>207</v>
      </c>
      <c r="K57" s="22"/>
      <c r="S57" s="63"/>
      <c r="T57" s="35" t="s">
        <v>208</v>
      </c>
      <c r="U57" s="59">
        <v>5.77</v>
      </c>
      <c r="V57" s="63"/>
      <c r="W57" s="35" t="s">
        <v>208</v>
      </c>
      <c r="X57" s="59">
        <v>5.77</v>
      </c>
    </row>
    <row r="58" spans="7:24" ht="26.4">
      <c r="G58" s="2"/>
      <c r="H58" s="2"/>
      <c r="I58" s="44"/>
      <c r="J58" s="40" t="s">
        <v>209</v>
      </c>
      <c r="K58" s="22"/>
      <c r="S58" s="63"/>
      <c r="T58" s="66" t="s">
        <v>168</v>
      </c>
      <c r="U58" s="67" t="s">
        <v>141</v>
      </c>
      <c r="V58" s="63"/>
      <c r="W58" s="66" t="s">
        <v>168</v>
      </c>
      <c r="X58" s="67" t="s">
        <v>141</v>
      </c>
    </row>
    <row r="59" spans="7:24">
      <c r="G59" s="2"/>
      <c r="H59" s="2"/>
      <c r="I59" s="44"/>
      <c r="J59" s="45" t="s">
        <v>45</v>
      </c>
      <c r="K59" s="22"/>
      <c r="S59" s="63"/>
      <c r="T59" s="35" t="s">
        <v>210</v>
      </c>
      <c r="U59" s="59">
        <v>0</v>
      </c>
      <c r="V59" s="63"/>
      <c r="W59" s="35" t="s">
        <v>210</v>
      </c>
      <c r="X59" s="59">
        <v>0</v>
      </c>
    </row>
    <row r="60" spans="7:24">
      <c r="G60" s="2"/>
      <c r="H60" s="2"/>
      <c r="I60" s="44"/>
      <c r="J60" s="47" t="s">
        <v>211</v>
      </c>
      <c r="K60" s="22"/>
      <c r="S60" s="63"/>
      <c r="T60" s="35" t="s">
        <v>212</v>
      </c>
      <c r="U60" s="59">
        <v>47.32</v>
      </c>
      <c r="V60" s="63"/>
      <c r="W60" s="35" t="s">
        <v>212</v>
      </c>
      <c r="X60" s="59">
        <v>47.32</v>
      </c>
    </row>
    <row r="61" spans="7:24">
      <c r="G61" s="2"/>
      <c r="H61" s="2"/>
      <c r="I61" s="44"/>
      <c r="J61" s="45" t="s">
        <v>213</v>
      </c>
      <c r="K61" s="22"/>
      <c r="S61" s="63"/>
      <c r="T61" s="35" t="s">
        <v>214</v>
      </c>
      <c r="U61" s="59">
        <v>73.61</v>
      </c>
      <c r="V61" s="63"/>
      <c r="W61" s="35" t="s">
        <v>214</v>
      </c>
      <c r="X61" s="59">
        <v>73.61</v>
      </c>
    </row>
    <row r="62" spans="7:24">
      <c r="G62" s="2"/>
      <c r="H62" s="2"/>
      <c r="I62" s="44"/>
      <c r="J62" s="47" t="s">
        <v>215</v>
      </c>
      <c r="K62" s="22"/>
      <c r="S62" s="63"/>
      <c r="T62" s="35" t="s">
        <v>216</v>
      </c>
      <c r="U62" s="67" t="s">
        <v>141</v>
      </c>
      <c r="V62" s="63"/>
      <c r="W62" s="35" t="s">
        <v>216</v>
      </c>
      <c r="X62" s="67" t="s">
        <v>141</v>
      </c>
    </row>
    <row r="63" spans="7:24">
      <c r="G63" s="2"/>
      <c r="H63" s="2"/>
      <c r="I63" s="44"/>
      <c r="J63" s="37" t="s">
        <v>217</v>
      </c>
      <c r="K63" s="14"/>
      <c r="S63" s="63"/>
      <c r="T63" s="35" t="s">
        <v>218</v>
      </c>
      <c r="U63" s="59">
        <v>47.32</v>
      </c>
      <c r="V63" s="63"/>
      <c r="W63" s="35" t="s">
        <v>218</v>
      </c>
      <c r="X63" s="59">
        <v>47.32</v>
      </c>
    </row>
    <row r="64" spans="7:24">
      <c r="G64" s="2"/>
      <c r="H64" s="2"/>
      <c r="I64" s="44"/>
      <c r="J64" s="37" t="s">
        <v>219</v>
      </c>
      <c r="K64" s="14"/>
      <c r="S64" s="63"/>
      <c r="T64" s="35" t="s">
        <v>220</v>
      </c>
      <c r="U64" s="59">
        <v>73.61</v>
      </c>
      <c r="V64" s="63"/>
      <c r="W64" s="35" t="s">
        <v>220</v>
      </c>
      <c r="X64" s="59">
        <v>73.61</v>
      </c>
    </row>
    <row r="65" spans="7:24">
      <c r="G65" s="2"/>
      <c r="H65" s="2"/>
      <c r="I65" s="44"/>
      <c r="J65" s="37" t="s">
        <v>221</v>
      </c>
      <c r="K65" s="14"/>
      <c r="S65" s="63"/>
      <c r="T65" s="71"/>
      <c r="U65" s="67" t="s">
        <v>141</v>
      </c>
      <c r="V65" s="63"/>
      <c r="W65" s="71"/>
      <c r="X65" s="67" t="s">
        <v>141</v>
      </c>
    </row>
    <row r="66" spans="7:24">
      <c r="G66" s="2"/>
      <c r="H66" s="2"/>
      <c r="I66" s="44"/>
      <c r="J66" s="45" t="s">
        <v>222</v>
      </c>
      <c r="K66" s="22"/>
      <c r="S66" s="63"/>
      <c r="T66" s="72" t="s">
        <v>223</v>
      </c>
      <c r="U66" s="63"/>
      <c r="V66" s="63"/>
      <c r="W66" s="72" t="s">
        <v>223</v>
      </c>
      <c r="X66" s="63"/>
    </row>
    <row r="67" spans="7:24">
      <c r="G67" s="2"/>
      <c r="H67" s="2"/>
      <c r="I67" s="44"/>
      <c r="J67" s="45" t="s">
        <v>224</v>
      </c>
      <c r="K67" s="22"/>
      <c r="S67" s="63"/>
      <c r="T67" s="72" t="s">
        <v>225</v>
      </c>
      <c r="U67" s="62">
        <v>103.1</v>
      </c>
      <c r="V67" s="63"/>
      <c r="W67" s="72" t="s">
        <v>225</v>
      </c>
      <c r="X67" s="62">
        <v>103.1</v>
      </c>
    </row>
    <row r="68" spans="7:24">
      <c r="G68" s="2"/>
      <c r="H68" s="2"/>
      <c r="I68" s="44"/>
      <c r="J68" s="16" t="s">
        <v>226</v>
      </c>
      <c r="K68" s="14"/>
      <c r="S68" s="63"/>
      <c r="T68" s="72" t="s">
        <v>227</v>
      </c>
      <c r="U68" s="62">
        <v>2.63</v>
      </c>
      <c r="V68" s="63"/>
      <c r="W68" s="72" t="s">
        <v>227</v>
      </c>
      <c r="X68" s="62">
        <v>2.63</v>
      </c>
    </row>
    <row r="69" spans="7:24">
      <c r="G69" s="2"/>
      <c r="H69" s="2"/>
      <c r="I69" s="44"/>
      <c r="J69" s="15" t="s">
        <v>228</v>
      </c>
      <c r="K69" s="14"/>
      <c r="S69" s="63"/>
      <c r="T69" s="35" t="s">
        <v>140</v>
      </c>
      <c r="U69" s="62">
        <v>4.2299999999999995</v>
      </c>
      <c r="V69" s="63"/>
      <c r="W69" s="35" t="s">
        <v>140</v>
      </c>
      <c r="X69" s="62">
        <v>4.2299999999999995</v>
      </c>
    </row>
    <row r="70" spans="7:24">
      <c r="G70" s="2"/>
      <c r="H70" s="2"/>
      <c r="I70" s="44"/>
      <c r="J70" s="42" t="s">
        <v>229</v>
      </c>
      <c r="K70" s="14"/>
      <c r="S70" s="63"/>
      <c r="T70" s="35" t="s">
        <v>144</v>
      </c>
      <c r="U70" s="59">
        <v>6.3400000000000007</v>
      </c>
      <c r="V70" s="63"/>
      <c r="W70" s="35" t="s">
        <v>144</v>
      </c>
      <c r="X70" s="59">
        <v>6.3400000000000007</v>
      </c>
    </row>
    <row r="71" spans="7:24">
      <c r="G71" s="2"/>
      <c r="H71" s="2"/>
      <c r="I71" s="44"/>
      <c r="J71" s="15" t="s">
        <v>230</v>
      </c>
      <c r="K71" s="14"/>
      <c r="S71" s="63"/>
      <c r="T71" s="35" t="s">
        <v>147</v>
      </c>
      <c r="U71" s="59">
        <v>7.29</v>
      </c>
      <c r="V71" s="63"/>
      <c r="W71" s="35" t="s">
        <v>147</v>
      </c>
      <c r="X71" s="59">
        <v>7.29</v>
      </c>
    </row>
    <row r="72" spans="7:24">
      <c r="G72" s="2"/>
      <c r="H72" s="2"/>
      <c r="I72" s="44"/>
      <c r="J72" s="37" t="s">
        <v>231</v>
      </c>
      <c r="K72" s="14"/>
      <c r="S72" s="63"/>
      <c r="T72" s="35" t="s">
        <v>150</v>
      </c>
      <c r="U72" s="59">
        <v>6.3400000000000007</v>
      </c>
      <c r="V72" s="63"/>
      <c r="W72" s="35" t="s">
        <v>150</v>
      </c>
      <c r="X72" s="59">
        <v>6.3400000000000007</v>
      </c>
    </row>
    <row r="73" spans="7:24">
      <c r="G73" s="2"/>
      <c r="H73" s="2"/>
      <c r="I73" s="44"/>
      <c r="J73" s="42" t="s">
        <v>232</v>
      </c>
      <c r="K73" s="14"/>
      <c r="S73" s="63"/>
      <c r="T73" s="35"/>
      <c r="U73" s="59">
        <v>7.29</v>
      </c>
      <c r="V73" s="63"/>
      <c r="W73" s="35"/>
      <c r="X73" s="59">
        <v>7.29</v>
      </c>
    </row>
    <row r="74" spans="7:24">
      <c r="G74" s="2"/>
      <c r="H74" s="2"/>
      <c r="I74" s="44"/>
      <c r="J74" s="37" t="s">
        <v>233</v>
      </c>
      <c r="K74" s="14"/>
      <c r="S74" s="63"/>
      <c r="T74" s="35"/>
      <c r="U74" s="59"/>
      <c r="V74" s="63"/>
      <c r="W74" s="35"/>
      <c r="X74" s="59"/>
    </row>
    <row r="75" spans="7:24">
      <c r="G75" s="2"/>
      <c r="H75" s="2"/>
      <c r="I75" s="44"/>
      <c r="J75" s="42" t="s">
        <v>234</v>
      </c>
      <c r="K75" s="14"/>
      <c r="S75" s="63"/>
      <c r="T75" s="35" t="s">
        <v>235</v>
      </c>
      <c r="U75" s="59"/>
      <c r="V75" s="63"/>
      <c r="W75" s="35" t="s">
        <v>235</v>
      </c>
      <c r="X75" s="59"/>
    </row>
    <row r="76" spans="7:24">
      <c r="G76" s="2"/>
      <c r="H76" s="2"/>
      <c r="I76" s="44"/>
      <c r="J76" s="37" t="s">
        <v>236</v>
      </c>
      <c r="K76" s="14"/>
      <c r="S76" s="63"/>
      <c r="T76" s="35" t="s">
        <v>237</v>
      </c>
      <c r="U76" s="59">
        <v>6.86</v>
      </c>
      <c r="V76" s="63"/>
      <c r="W76" s="35" t="s">
        <v>237</v>
      </c>
      <c r="X76" s="59">
        <v>6.86</v>
      </c>
    </row>
    <row r="77" spans="7:24">
      <c r="G77" s="2"/>
      <c r="H77" s="2"/>
      <c r="I77" s="44"/>
      <c r="J77" s="15" t="s">
        <v>238</v>
      </c>
      <c r="K77" s="14"/>
      <c r="S77" s="63"/>
      <c r="T77" s="63"/>
      <c r="U77" s="59">
        <v>6.86</v>
      </c>
      <c r="V77" s="63"/>
      <c r="W77" s="63"/>
      <c r="X77" s="59">
        <v>6.86</v>
      </c>
    </row>
    <row r="78" spans="7:24">
      <c r="G78" s="2"/>
      <c r="H78" s="2"/>
      <c r="I78" s="44"/>
      <c r="J78" s="42" t="s">
        <v>239</v>
      </c>
      <c r="K78" s="14"/>
    </row>
    <row r="79" spans="7:24">
      <c r="G79" s="2"/>
      <c r="H79" s="2"/>
      <c r="I79" s="44"/>
      <c r="J79" s="15" t="s">
        <v>239</v>
      </c>
      <c r="K79" s="14"/>
    </row>
    <row r="80" spans="7:24">
      <c r="G80" s="2"/>
      <c r="H80" s="2"/>
      <c r="I80" s="44"/>
      <c r="J80" s="37" t="s">
        <v>240</v>
      </c>
      <c r="K80" s="14"/>
    </row>
    <row r="81" spans="7:11">
      <c r="G81" s="2"/>
      <c r="H81" s="2"/>
      <c r="I81" s="44"/>
      <c r="J81" s="15" t="s">
        <v>241</v>
      </c>
      <c r="K81" s="14"/>
    </row>
    <row r="82" spans="7:11">
      <c r="G82" s="2"/>
      <c r="H82" s="2"/>
      <c r="I82" s="44"/>
      <c r="J82" s="42" t="s">
        <v>242</v>
      </c>
      <c r="K82" s="14"/>
    </row>
    <row r="83" spans="7:11">
      <c r="G83" s="2"/>
      <c r="H83" s="2"/>
      <c r="I83" s="44"/>
      <c r="J83" s="15" t="s">
        <v>243</v>
      </c>
      <c r="K83" s="14"/>
    </row>
    <row r="84" spans="7:11">
      <c r="G84" s="2"/>
      <c r="H84" s="2"/>
      <c r="I84" s="44"/>
      <c r="J84" s="37" t="s">
        <v>244</v>
      </c>
      <c r="K84" s="14"/>
    </row>
    <row r="85" spans="7:11">
      <c r="G85" s="2"/>
      <c r="H85" s="2"/>
      <c r="I85" s="44"/>
      <c r="J85" s="15" t="s">
        <v>245</v>
      </c>
      <c r="K85" s="14"/>
    </row>
    <row r="86" spans="7:11">
      <c r="G86" s="2"/>
      <c r="H86" s="2"/>
      <c r="I86" s="44"/>
      <c r="J86" s="42" t="s">
        <v>246</v>
      </c>
      <c r="K86" s="14"/>
    </row>
    <row r="87" spans="7:11">
      <c r="G87" s="2"/>
      <c r="H87" s="2"/>
      <c r="I87" s="44"/>
      <c r="J87" s="15" t="s">
        <v>247</v>
      </c>
      <c r="K87" s="14"/>
    </row>
    <row r="88" spans="7:11">
      <c r="G88" s="2"/>
      <c r="H88" s="2"/>
      <c r="I88" s="44"/>
      <c r="J88" s="37" t="s">
        <v>248</v>
      </c>
      <c r="K88" s="14"/>
    </row>
    <row r="89" spans="7:11">
      <c r="G89" s="2"/>
      <c r="H89" s="2"/>
      <c r="I89" s="44"/>
      <c r="J89" s="15" t="s">
        <v>249</v>
      </c>
      <c r="K89" s="14"/>
    </row>
    <row r="90" spans="7:11">
      <c r="G90" s="2"/>
      <c r="H90" s="2"/>
      <c r="I90" s="44"/>
      <c r="J90" s="42" t="s">
        <v>250</v>
      </c>
      <c r="K90" s="14"/>
    </row>
    <row r="91" spans="7:11">
      <c r="G91" s="2"/>
      <c r="H91" s="2"/>
      <c r="I91" s="44"/>
      <c r="J91" s="15" t="s">
        <v>251</v>
      </c>
      <c r="K91" s="14"/>
    </row>
    <row r="92" spans="7:11">
      <c r="G92" s="2"/>
      <c r="H92" s="2"/>
      <c r="I92" s="44"/>
      <c r="J92" s="37" t="s">
        <v>252</v>
      </c>
      <c r="K92" s="14"/>
    </row>
    <row r="93" spans="7:11">
      <c r="G93" s="2"/>
      <c r="H93" s="2"/>
      <c r="I93" s="44"/>
      <c r="J93" s="15" t="s">
        <v>253</v>
      </c>
      <c r="K93" s="14"/>
    </row>
    <row r="94" spans="7:11">
      <c r="G94" s="2"/>
      <c r="H94" s="2"/>
      <c r="I94" s="44"/>
      <c r="J94" s="42" t="s">
        <v>254</v>
      </c>
      <c r="K94" s="14"/>
    </row>
    <row r="95" spans="7:11">
      <c r="G95" s="2"/>
      <c r="H95" s="2"/>
      <c r="I95" s="44"/>
      <c r="J95" s="15" t="s">
        <v>255</v>
      </c>
      <c r="K95" s="14"/>
    </row>
    <row r="96" spans="7:11">
      <c r="G96" s="2"/>
      <c r="H96" s="2"/>
      <c r="I96" s="44"/>
      <c r="J96" s="37" t="s">
        <v>256</v>
      </c>
      <c r="K96" s="14"/>
    </row>
    <row r="97" spans="7:11">
      <c r="G97" s="2"/>
      <c r="H97" s="2"/>
      <c r="I97" s="44"/>
      <c r="J97" s="15" t="s">
        <v>257</v>
      </c>
      <c r="K97" s="14"/>
    </row>
    <row r="98" spans="7:11">
      <c r="G98" s="2"/>
      <c r="H98" s="2"/>
      <c r="I98" s="44"/>
      <c r="J98" s="42" t="s">
        <v>258</v>
      </c>
      <c r="K98" s="14"/>
    </row>
    <row r="99" spans="7:11">
      <c r="G99" s="2"/>
      <c r="H99" s="2"/>
      <c r="I99" s="44"/>
      <c r="J99" s="15" t="s">
        <v>259</v>
      </c>
      <c r="K99" s="14"/>
    </row>
    <row r="100" spans="7:11">
      <c r="G100" s="2"/>
      <c r="H100" s="2"/>
      <c r="I100" s="44"/>
      <c r="J100" s="37" t="s">
        <v>260</v>
      </c>
      <c r="K100" s="14"/>
    </row>
    <row r="101" spans="7:11">
      <c r="G101" s="2"/>
      <c r="H101" s="2"/>
      <c r="I101" s="44"/>
      <c r="J101" s="15" t="s">
        <v>261</v>
      </c>
      <c r="K101" s="14"/>
    </row>
    <row r="102" spans="7:11">
      <c r="G102" s="2"/>
      <c r="H102" s="2"/>
      <c r="I102" s="44"/>
      <c r="J102" s="42" t="s">
        <v>262</v>
      </c>
      <c r="K102" s="14"/>
    </row>
    <row r="103" spans="7:11">
      <c r="G103" s="2"/>
      <c r="H103" s="2"/>
      <c r="I103" s="44"/>
      <c r="J103" s="15" t="s">
        <v>263</v>
      </c>
      <c r="K103" s="14"/>
    </row>
    <row r="104" spans="7:11">
      <c r="G104" s="2"/>
      <c r="H104" s="2"/>
      <c r="I104" s="44"/>
      <c r="J104" s="45" t="s">
        <v>59</v>
      </c>
      <c r="K104" s="22"/>
    </row>
    <row r="105" spans="7:11">
      <c r="G105" s="2"/>
      <c r="H105" s="2"/>
      <c r="I105" s="44"/>
      <c r="J105" s="47" t="s">
        <v>264</v>
      </c>
      <c r="K105" s="22"/>
    </row>
    <row r="106" spans="7:11">
      <c r="G106" s="2"/>
      <c r="H106" s="2"/>
      <c r="I106" s="44"/>
      <c r="J106" s="45" t="s">
        <v>59</v>
      </c>
      <c r="K106" s="22"/>
    </row>
    <row r="107" spans="7:11">
      <c r="G107" s="2"/>
      <c r="H107" s="2"/>
      <c r="I107" s="44"/>
      <c r="J107" s="47" t="s">
        <v>264</v>
      </c>
      <c r="K107" s="22"/>
    </row>
    <row r="108" spans="7:11">
      <c r="G108" s="2"/>
      <c r="H108" s="2"/>
      <c r="I108" s="44"/>
      <c r="J108" s="37" t="s">
        <v>265</v>
      </c>
      <c r="K108" s="14"/>
    </row>
    <row r="109" spans="7:11">
      <c r="G109" s="2"/>
      <c r="H109" s="2"/>
      <c r="I109" s="44"/>
      <c r="J109" s="15" t="s">
        <v>266</v>
      </c>
      <c r="K109" s="14"/>
    </row>
    <row r="110" spans="7:11">
      <c r="G110" s="2"/>
      <c r="H110" s="2"/>
      <c r="I110" s="44"/>
      <c r="J110" s="42" t="s">
        <v>267</v>
      </c>
      <c r="K110" s="14"/>
    </row>
    <row r="111" spans="7:11">
      <c r="G111" s="2"/>
      <c r="H111" s="2"/>
      <c r="I111" s="44"/>
      <c r="J111" s="15" t="s">
        <v>268</v>
      </c>
      <c r="K111" s="14"/>
    </row>
    <row r="112" spans="7:11">
      <c r="G112" s="2"/>
      <c r="H112" s="2"/>
      <c r="I112" s="44"/>
      <c r="J112" s="37" t="s">
        <v>269</v>
      </c>
      <c r="K112" s="14"/>
    </row>
    <row r="113" spans="7:11">
      <c r="G113" s="2"/>
      <c r="H113" s="2"/>
      <c r="I113" s="44"/>
      <c r="J113" s="15" t="s">
        <v>270</v>
      </c>
      <c r="K113" s="14"/>
    </row>
    <row r="114" spans="7:11">
      <c r="G114" s="2"/>
      <c r="H114" s="2"/>
      <c r="I114" s="44"/>
      <c r="J114" s="42" t="s">
        <v>271</v>
      </c>
      <c r="K114" s="14"/>
    </row>
    <row r="115" spans="7:11">
      <c r="G115" s="2"/>
      <c r="H115" s="2"/>
      <c r="I115" s="44"/>
      <c r="J115" s="15" t="s">
        <v>272</v>
      </c>
      <c r="K115" s="14"/>
    </row>
    <row r="116" spans="7:11">
      <c r="G116" s="2"/>
      <c r="H116" s="2"/>
      <c r="I116" s="44"/>
      <c r="J116" s="37" t="s">
        <v>273</v>
      </c>
      <c r="K116" s="14"/>
    </row>
    <row r="117" spans="7:11">
      <c r="G117" s="2"/>
      <c r="H117" s="2"/>
      <c r="I117" s="44"/>
      <c r="J117" s="15" t="s">
        <v>274</v>
      </c>
      <c r="K117" s="14"/>
    </row>
    <row r="118" spans="7:11">
      <c r="G118" s="2"/>
      <c r="H118" s="2"/>
      <c r="I118" s="44"/>
      <c r="J118" s="42" t="s">
        <v>275</v>
      </c>
      <c r="K118" s="14"/>
    </row>
    <row r="119" spans="7:11">
      <c r="G119" s="2"/>
      <c r="H119" s="2"/>
      <c r="I119" s="44"/>
      <c r="J119" s="15" t="s">
        <v>276</v>
      </c>
      <c r="K119" s="14"/>
    </row>
    <row r="120" spans="7:11">
      <c r="G120" s="2"/>
      <c r="H120" s="2"/>
      <c r="I120" s="44"/>
      <c r="J120" s="37" t="s">
        <v>277</v>
      </c>
      <c r="K120" s="14"/>
    </row>
    <row r="121" spans="7:11">
      <c r="G121" s="2"/>
      <c r="H121" s="2"/>
      <c r="I121" s="44"/>
      <c r="J121" s="15" t="s">
        <v>278</v>
      </c>
      <c r="K121" s="14"/>
    </row>
    <row r="122" spans="7:11">
      <c r="G122" s="2"/>
      <c r="H122" s="2"/>
      <c r="I122" s="44"/>
      <c r="J122" s="42" t="s">
        <v>279</v>
      </c>
      <c r="K122" s="14"/>
    </row>
    <row r="123" spans="7:11">
      <c r="G123" s="2"/>
      <c r="H123" s="2"/>
      <c r="I123" s="44"/>
      <c r="J123" s="15" t="s">
        <v>280</v>
      </c>
      <c r="K123" s="14"/>
    </row>
    <row r="124" spans="7:11">
      <c r="G124" s="2"/>
      <c r="H124" s="2"/>
      <c r="I124" s="44"/>
      <c r="J124" s="37" t="s">
        <v>281</v>
      </c>
      <c r="K124" s="14"/>
    </row>
    <row r="125" spans="7:11">
      <c r="G125" s="2"/>
      <c r="H125" s="2"/>
      <c r="I125" s="44"/>
      <c r="J125" s="15" t="s">
        <v>282</v>
      </c>
      <c r="K125" s="14"/>
    </row>
    <row r="126" spans="7:11">
      <c r="G126" s="2"/>
      <c r="H126" s="2"/>
      <c r="I126" s="44"/>
      <c r="J126" s="42" t="s">
        <v>283</v>
      </c>
      <c r="K126" s="14"/>
    </row>
    <row r="127" spans="7:11">
      <c r="G127" s="2"/>
      <c r="H127" s="2"/>
      <c r="I127" s="44"/>
      <c r="J127" s="15" t="s">
        <v>284</v>
      </c>
      <c r="K127" s="14"/>
    </row>
    <row r="128" spans="7:11">
      <c r="G128" s="2"/>
      <c r="H128" s="2"/>
      <c r="I128" s="44"/>
      <c r="J128" s="37" t="s">
        <v>285</v>
      </c>
      <c r="K128" s="14"/>
    </row>
    <row r="129" spans="7:11">
      <c r="G129" s="2"/>
      <c r="H129" s="2"/>
      <c r="I129" s="44"/>
      <c r="J129" s="15" t="s">
        <v>286</v>
      </c>
      <c r="K129" s="14"/>
    </row>
    <row r="130" spans="7:11">
      <c r="G130" s="2"/>
      <c r="H130" s="2"/>
      <c r="I130" s="44"/>
      <c r="J130" s="42" t="s">
        <v>287</v>
      </c>
      <c r="K130" s="14"/>
    </row>
    <row r="131" spans="7:11">
      <c r="G131" s="2"/>
      <c r="H131" s="2"/>
      <c r="I131" s="44"/>
      <c r="J131" s="15" t="s">
        <v>288</v>
      </c>
      <c r="K131" s="14"/>
    </row>
    <row r="132" spans="7:11">
      <c r="G132" s="2"/>
      <c r="H132" s="2"/>
      <c r="I132" s="44"/>
      <c r="J132" s="37" t="s">
        <v>289</v>
      </c>
      <c r="K132" s="14"/>
    </row>
    <row r="133" spans="7:11">
      <c r="G133" s="2"/>
      <c r="H133" s="2"/>
      <c r="I133" s="44"/>
      <c r="J133" s="15" t="s">
        <v>290</v>
      </c>
      <c r="K133" s="14"/>
    </row>
    <row r="134" spans="7:11">
      <c r="G134" s="2"/>
      <c r="H134" s="2"/>
      <c r="I134" s="44"/>
      <c r="J134" s="42" t="s">
        <v>291</v>
      </c>
      <c r="K134" s="14"/>
    </row>
    <row r="135" spans="7:11">
      <c r="G135" s="2"/>
      <c r="H135" s="2"/>
      <c r="I135" s="44"/>
      <c r="J135" s="15" t="s">
        <v>292</v>
      </c>
      <c r="K135" s="14"/>
    </row>
    <row r="136" spans="7:11">
      <c r="G136" s="2"/>
      <c r="H136" s="2"/>
      <c r="I136" s="44"/>
      <c r="J136" s="37" t="s">
        <v>293</v>
      </c>
      <c r="K136" s="14"/>
    </row>
    <row r="137" spans="7:11">
      <c r="G137" s="2"/>
      <c r="H137" s="2"/>
      <c r="I137" s="44"/>
      <c r="J137" s="15" t="s">
        <v>294</v>
      </c>
      <c r="K137" s="14"/>
    </row>
    <row r="138" spans="7:11">
      <c r="G138" s="2"/>
      <c r="H138" s="2"/>
      <c r="I138" s="44"/>
      <c r="J138" s="42" t="s">
        <v>295</v>
      </c>
      <c r="K138" s="14"/>
    </row>
    <row r="139" spans="7:11">
      <c r="G139" s="2"/>
      <c r="H139" s="2"/>
      <c r="I139" s="44"/>
      <c r="J139" s="15" t="s">
        <v>296</v>
      </c>
      <c r="K139" s="14"/>
    </row>
    <row r="140" spans="7:11">
      <c r="G140" s="2"/>
      <c r="H140" s="2"/>
      <c r="I140" s="44"/>
      <c r="J140" s="37" t="s">
        <v>297</v>
      </c>
      <c r="K140" s="14"/>
    </row>
    <row r="141" spans="7:11">
      <c r="G141" s="2"/>
      <c r="H141" s="2"/>
      <c r="I141" s="44"/>
      <c r="J141" s="15" t="s">
        <v>298</v>
      </c>
      <c r="K141" s="14"/>
    </row>
    <row r="142" spans="7:11">
      <c r="G142" s="2"/>
      <c r="H142" s="2"/>
      <c r="I142" s="44"/>
      <c r="J142" s="42" t="s">
        <v>299</v>
      </c>
      <c r="K142" s="14"/>
    </row>
    <row r="143" spans="7:11">
      <c r="G143" s="2"/>
      <c r="H143" s="2"/>
      <c r="I143" s="44"/>
      <c r="J143" s="15" t="s">
        <v>300</v>
      </c>
      <c r="K143" s="14"/>
    </row>
    <row r="144" spans="7:11">
      <c r="G144" s="2"/>
      <c r="H144" s="2"/>
      <c r="I144" s="44"/>
      <c r="J144" s="49" t="s">
        <v>301</v>
      </c>
      <c r="K144" s="23"/>
    </row>
    <row r="145" spans="7:11">
      <c r="G145" s="2"/>
      <c r="H145" s="2"/>
      <c r="I145" s="44"/>
      <c r="J145" s="49" t="s">
        <v>302</v>
      </c>
      <c r="K145" s="23"/>
    </row>
    <row r="146" spans="7:11">
      <c r="G146" s="2"/>
      <c r="H146" s="2"/>
      <c r="I146" s="44"/>
      <c r="J146" s="49" t="s">
        <v>303</v>
      </c>
      <c r="K146" s="23"/>
    </row>
    <row r="147" spans="7:11">
      <c r="G147" s="2"/>
      <c r="H147" s="2"/>
      <c r="I147" s="44"/>
      <c r="J147" s="49" t="s">
        <v>304</v>
      </c>
      <c r="K147" s="23"/>
    </row>
    <row r="148" spans="7:11">
      <c r="G148" s="2"/>
      <c r="H148" s="2"/>
      <c r="I148" s="44"/>
      <c r="J148" s="49" t="s">
        <v>305</v>
      </c>
      <c r="K148" s="23"/>
    </row>
    <row r="149" spans="7:11">
      <c r="G149" s="2"/>
      <c r="H149" s="2"/>
      <c r="I149" s="44"/>
      <c r="J149" s="49" t="s">
        <v>306</v>
      </c>
      <c r="K149" s="23"/>
    </row>
    <row r="150" spans="7:11">
      <c r="G150" s="2"/>
      <c r="H150" s="2"/>
      <c r="I150" s="44"/>
      <c r="J150" s="37" t="s">
        <v>307</v>
      </c>
      <c r="K150" s="14"/>
    </row>
    <row r="151" spans="7:11">
      <c r="G151" s="2"/>
      <c r="H151" s="2"/>
      <c r="I151" s="44"/>
      <c r="J151" s="37" t="s">
        <v>308</v>
      </c>
      <c r="K151" s="14"/>
    </row>
    <row r="152" spans="7:11">
      <c r="G152" s="2"/>
      <c r="H152" s="2"/>
      <c r="I152" s="44"/>
      <c r="J152" s="16" t="s">
        <v>309</v>
      </c>
      <c r="K152" s="14"/>
    </row>
    <row r="153" spans="7:11">
      <c r="G153" s="2"/>
      <c r="H153" s="2"/>
      <c r="I153" s="44"/>
      <c r="J153" s="37" t="s">
        <v>310</v>
      </c>
      <c r="K153" s="14"/>
    </row>
    <row r="154" spans="7:11">
      <c r="G154" s="2"/>
      <c r="H154" s="2"/>
      <c r="I154" s="44"/>
      <c r="J154" s="45" t="s">
        <v>311</v>
      </c>
      <c r="K154" s="22"/>
    </row>
    <row r="155" spans="7:11">
      <c r="G155" s="2"/>
      <c r="H155" s="2"/>
      <c r="I155" s="44"/>
      <c r="J155" s="46" t="s">
        <v>312</v>
      </c>
      <c r="K155" s="22"/>
    </row>
    <row r="156" spans="7:11">
      <c r="G156" s="2"/>
      <c r="H156" s="2"/>
      <c r="I156" s="44"/>
      <c r="J156" s="37" t="s">
        <v>313</v>
      </c>
      <c r="K156" s="14"/>
    </row>
    <row r="157" spans="7:11">
      <c r="G157" s="2"/>
      <c r="H157" s="2"/>
      <c r="I157" s="44"/>
      <c r="J157" s="15" t="s">
        <v>314</v>
      </c>
      <c r="K157" s="14"/>
    </row>
    <row r="158" spans="7:11">
      <c r="G158" s="2"/>
      <c r="H158" s="2"/>
      <c r="I158" s="44"/>
      <c r="J158" s="37" t="s">
        <v>315</v>
      </c>
      <c r="K158" s="14"/>
    </row>
    <row r="159" spans="7:11">
      <c r="G159" s="2"/>
      <c r="H159" s="2"/>
      <c r="I159" s="44"/>
      <c r="J159" s="50" t="s">
        <v>316</v>
      </c>
      <c r="K159" s="22"/>
    </row>
    <row r="160" spans="7:11">
      <c r="G160" s="2"/>
      <c r="H160" s="2"/>
      <c r="I160" s="44"/>
      <c r="J160" s="37" t="s">
        <v>317</v>
      </c>
      <c r="K160" s="14"/>
    </row>
    <row r="161" spans="7:11">
      <c r="G161" s="2"/>
      <c r="H161" s="2"/>
      <c r="I161" s="44"/>
      <c r="J161" s="37" t="s">
        <v>318</v>
      </c>
      <c r="K161" s="14"/>
    </row>
    <row r="162" spans="7:11" ht="26.4">
      <c r="G162" s="2"/>
      <c r="H162" s="2"/>
      <c r="I162" s="44"/>
      <c r="J162" s="45" t="s">
        <v>319</v>
      </c>
      <c r="K162" s="22"/>
    </row>
    <row r="163" spans="7:11" ht="26.4">
      <c r="G163" s="2"/>
      <c r="H163" s="2"/>
      <c r="I163" s="44"/>
      <c r="J163" s="46" t="s">
        <v>320</v>
      </c>
      <c r="K163" s="22"/>
    </row>
    <row r="164" spans="7:11" ht="26.4">
      <c r="I164" s="18" t="s">
        <v>321</v>
      </c>
      <c r="J164" s="47" t="s">
        <v>322</v>
      </c>
      <c r="K164" s="22"/>
    </row>
    <row r="165" spans="7:11" ht="26.4">
      <c r="I165" s="19" t="s">
        <v>323</v>
      </c>
      <c r="J165" s="46" t="s">
        <v>324</v>
      </c>
      <c r="K165" s="22"/>
    </row>
    <row r="166" spans="7:11">
      <c r="I166" s="21" t="s">
        <v>325</v>
      </c>
    </row>
    <row r="167" spans="7:11">
      <c r="J167" s="51" t="s">
        <v>326</v>
      </c>
      <c r="K167" s="53" t="s">
        <v>327</v>
      </c>
    </row>
    <row r="168" spans="7:11">
      <c r="J168" s="20" t="s">
        <v>98</v>
      </c>
      <c r="K168" s="26"/>
    </row>
    <row r="169" spans="7:11">
      <c r="J169" s="52" t="s">
        <v>36</v>
      </c>
      <c r="K169" s="54">
        <v>2</v>
      </c>
    </row>
  </sheetData>
  <mergeCells count="3">
    <mergeCell ref="T6:U6"/>
    <mergeCell ref="W6:X6"/>
    <mergeCell ref="Y6:Z6"/>
  </mergeCells>
  <printOptions verticalCentered="1"/>
  <pageMargins left="0.25" right="0.25" top="0.5" bottom="0.5" header="0.3" footer="0.3"/>
  <pageSetup scale="78" fitToHeight="2" orientation="landscape" horizontalDpi="90" verticalDpi="90" r:id="rId1"/>
  <headerFooter>
    <oddHeader>&amp;LState of NH, DHHS, DLTSS, BDS&amp;C&amp;A&amp;RBDS</oddHeader>
    <oddFooter xml:space="preserve">&amp;L&amp;F&amp;C&amp;P of &amp;N&amp;R&amp;D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7" tint="0.79998168889431442"/>
    <pageSetUpPr fitToPage="1"/>
  </sheetPr>
  <dimension ref="A1:J106"/>
  <sheetViews>
    <sheetView zoomScale="110" zoomScaleNormal="110" workbookViewId="0">
      <pane ySplit="5" topLeftCell="A6" activePane="bottomLeft" state="frozen"/>
      <selection pane="bottomLeft" activeCell="M11" sqref="M11"/>
    </sheetView>
  </sheetViews>
  <sheetFormatPr defaultColWidth="9.109375" defaultRowHeight="13.2"/>
  <cols>
    <col min="1" max="1" width="43" style="329" customWidth="1"/>
    <col min="2" max="2" width="10.44140625" style="329" customWidth="1"/>
    <col min="3" max="3" width="5.109375" style="329" customWidth="1"/>
    <col min="4" max="5" width="4.5546875" style="329" customWidth="1"/>
    <col min="6" max="6" width="4.109375" style="329" customWidth="1"/>
    <col min="7" max="7" width="10.33203125" style="329" bestFit="1" customWidth="1"/>
    <col min="8" max="8" width="9.88671875" style="329" bestFit="1" customWidth="1"/>
    <col min="9" max="9" width="14.44140625" style="329" customWidth="1"/>
    <col min="10" max="16384" width="9.109375" style="14"/>
  </cols>
  <sheetData>
    <row r="1" spans="1:10">
      <c r="A1" s="14" t="s">
        <v>704</v>
      </c>
    </row>
    <row r="2" spans="1:10">
      <c r="A2" s="330" t="s">
        <v>772</v>
      </c>
    </row>
    <row r="3" spans="1:10" ht="13.8" thickBot="1">
      <c r="B3" s="331"/>
    </row>
    <row r="4" spans="1:10" ht="26.25" customHeight="1" thickBot="1">
      <c r="A4" s="459" t="s">
        <v>670</v>
      </c>
      <c r="B4" s="459"/>
      <c r="C4" s="459"/>
      <c r="D4" s="459"/>
      <c r="E4" s="459"/>
      <c r="F4" s="459"/>
      <c r="G4" s="459"/>
      <c r="H4" s="460"/>
    </row>
    <row r="5" spans="1:10" ht="31.5" customHeight="1" thickBot="1">
      <c r="A5" s="302" t="s">
        <v>575</v>
      </c>
      <c r="B5" s="158" t="s">
        <v>576</v>
      </c>
      <c r="C5" s="455" t="s">
        <v>577</v>
      </c>
      <c r="D5" s="456"/>
      <c r="E5" s="456"/>
      <c r="F5" s="457"/>
      <c r="G5" s="306" t="s">
        <v>353</v>
      </c>
      <c r="H5" s="158" t="s">
        <v>578</v>
      </c>
    </row>
    <row r="6" spans="1:10" ht="13.8" thickBot="1">
      <c r="A6" s="361"/>
      <c r="B6" s="225"/>
      <c r="C6" s="362"/>
      <c r="D6" s="362"/>
      <c r="E6" s="362"/>
      <c r="F6" s="325"/>
      <c r="G6" s="363"/>
      <c r="H6" s="219"/>
    </row>
    <row r="7" spans="1:10">
      <c r="A7" s="159" t="s">
        <v>635</v>
      </c>
      <c r="B7" s="160" t="s">
        <v>139</v>
      </c>
      <c r="C7" s="160" t="s">
        <v>33</v>
      </c>
      <c r="D7" s="160" t="s">
        <v>513</v>
      </c>
      <c r="E7" s="232" t="s">
        <v>35</v>
      </c>
      <c r="F7" s="160"/>
      <c r="G7" s="309">
        <v>301.4939</v>
      </c>
      <c r="H7" s="211" t="s">
        <v>507</v>
      </c>
      <c r="J7" s="332"/>
    </row>
    <row r="8" spans="1:10" ht="13.8" thickBot="1">
      <c r="A8" s="161" t="s">
        <v>636</v>
      </c>
      <c r="B8" s="162" t="s">
        <v>139</v>
      </c>
      <c r="C8" s="162" t="s">
        <v>33</v>
      </c>
      <c r="D8" s="162" t="s">
        <v>513</v>
      </c>
      <c r="E8" s="387" t="s">
        <v>35</v>
      </c>
      <c r="F8" s="162" t="s">
        <v>98</v>
      </c>
      <c r="G8" s="242">
        <v>301.4939</v>
      </c>
      <c r="H8" s="307" t="s">
        <v>507</v>
      </c>
      <c r="J8" s="332"/>
    </row>
    <row r="9" spans="1:10" ht="13.8" thickBot="1">
      <c r="A9" s="364"/>
      <c r="B9" s="365"/>
      <c r="C9" s="225"/>
      <c r="D9" s="225"/>
      <c r="E9" s="225"/>
      <c r="F9" s="225"/>
      <c r="G9" s="308"/>
      <c r="H9" s="210"/>
    </row>
    <row r="10" spans="1:10">
      <c r="A10" s="366" t="s">
        <v>753</v>
      </c>
      <c r="B10" s="367" t="s">
        <v>131</v>
      </c>
      <c r="C10" s="367" t="s">
        <v>33</v>
      </c>
      <c r="D10" s="160" t="s">
        <v>513</v>
      </c>
      <c r="E10" s="232" t="s">
        <v>35</v>
      </c>
      <c r="F10" s="160"/>
      <c r="G10" s="309">
        <v>185.62360000000001</v>
      </c>
      <c r="H10" s="211" t="s">
        <v>508</v>
      </c>
    </row>
    <row r="11" spans="1:10">
      <c r="A11" s="383" t="s">
        <v>754</v>
      </c>
      <c r="B11" s="217" t="s">
        <v>131</v>
      </c>
      <c r="C11" s="217" t="s">
        <v>33</v>
      </c>
      <c r="D11" s="217" t="s">
        <v>513</v>
      </c>
      <c r="E11" s="217" t="s">
        <v>50</v>
      </c>
      <c r="F11" s="217"/>
      <c r="G11" s="240">
        <v>278.6601</v>
      </c>
      <c r="H11" s="212" t="s">
        <v>508</v>
      </c>
    </row>
    <row r="12" spans="1:10">
      <c r="A12" s="383" t="s">
        <v>755</v>
      </c>
      <c r="B12" s="217" t="s">
        <v>131</v>
      </c>
      <c r="C12" s="217" t="s">
        <v>33</v>
      </c>
      <c r="D12" s="217" t="s">
        <v>513</v>
      </c>
      <c r="E12" s="217" t="s">
        <v>64</v>
      </c>
      <c r="F12" s="217"/>
      <c r="G12" s="240">
        <v>315.32900000000001</v>
      </c>
      <c r="H12" s="212" t="s">
        <v>508</v>
      </c>
    </row>
    <row r="13" spans="1:10">
      <c r="A13" s="383" t="s">
        <v>756</v>
      </c>
      <c r="B13" s="217" t="s">
        <v>131</v>
      </c>
      <c r="C13" s="217" t="s">
        <v>33</v>
      </c>
      <c r="D13" s="217" t="s">
        <v>513</v>
      </c>
      <c r="E13" s="217" t="s">
        <v>74</v>
      </c>
      <c r="F13" s="217"/>
      <c r="G13" s="240">
        <v>371.06530000000004</v>
      </c>
      <c r="H13" s="212" t="s">
        <v>508</v>
      </c>
    </row>
    <row r="14" spans="1:10">
      <c r="A14" s="383" t="s">
        <v>757</v>
      </c>
      <c r="B14" s="217" t="s">
        <v>131</v>
      </c>
      <c r="C14" s="217" t="s">
        <v>33</v>
      </c>
      <c r="D14" s="217" t="s">
        <v>513</v>
      </c>
      <c r="E14" s="217" t="s">
        <v>509</v>
      </c>
      <c r="F14" s="217"/>
      <c r="G14" s="240">
        <v>425.71020000000004</v>
      </c>
      <c r="H14" s="212" t="s">
        <v>508</v>
      </c>
    </row>
    <row r="15" spans="1:10">
      <c r="A15" s="383" t="s">
        <v>758</v>
      </c>
      <c r="B15" s="217" t="s">
        <v>131</v>
      </c>
      <c r="C15" s="217" t="s">
        <v>33</v>
      </c>
      <c r="D15" s="217" t="s">
        <v>513</v>
      </c>
      <c r="E15" s="217" t="s">
        <v>510</v>
      </c>
      <c r="F15" s="217"/>
      <c r="G15" s="240">
        <v>481.44650000000001</v>
      </c>
      <c r="H15" s="212" t="s">
        <v>508</v>
      </c>
    </row>
    <row r="16" spans="1:10">
      <c r="A16" s="383" t="s">
        <v>759</v>
      </c>
      <c r="B16" s="217" t="s">
        <v>131</v>
      </c>
      <c r="C16" s="217" t="s">
        <v>33</v>
      </c>
      <c r="D16" s="217" t="s">
        <v>513</v>
      </c>
      <c r="E16" s="217" t="s">
        <v>83</v>
      </c>
      <c r="F16" s="217"/>
      <c r="G16" s="240">
        <v>556.73170000000005</v>
      </c>
      <c r="H16" s="212" t="s">
        <v>508</v>
      </c>
    </row>
    <row r="17" spans="1:10" ht="12.75" customHeight="1">
      <c r="A17" s="383" t="s">
        <v>637</v>
      </c>
      <c r="B17" s="217" t="s">
        <v>131</v>
      </c>
      <c r="C17" s="217" t="s">
        <v>33</v>
      </c>
      <c r="D17" s="171" t="s">
        <v>513</v>
      </c>
      <c r="E17" s="228" t="s">
        <v>90</v>
      </c>
      <c r="F17" s="228"/>
      <c r="G17" s="354" t="s">
        <v>582</v>
      </c>
      <c r="H17" s="200" t="s">
        <v>508</v>
      </c>
    </row>
    <row r="18" spans="1:10">
      <c r="A18" s="164" t="s">
        <v>638</v>
      </c>
      <c r="B18" s="217" t="s">
        <v>131</v>
      </c>
      <c r="C18" s="217" t="s">
        <v>33</v>
      </c>
      <c r="D18" s="171" t="s">
        <v>513</v>
      </c>
      <c r="E18" s="228" t="s">
        <v>90</v>
      </c>
      <c r="F18" s="229" t="s">
        <v>98</v>
      </c>
      <c r="G18" s="354" t="s">
        <v>582</v>
      </c>
      <c r="H18" s="200" t="s">
        <v>507</v>
      </c>
    </row>
    <row r="19" spans="1:10">
      <c r="A19" s="164" t="s">
        <v>639</v>
      </c>
      <c r="B19" s="217" t="s">
        <v>131</v>
      </c>
      <c r="C19" s="217" t="s">
        <v>33</v>
      </c>
      <c r="D19" s="171" t="s">
        <v>513</v>
      </c>
      <c r="E19" s="228" t="s">
        <v>98</v>
      </c>
      <c r="F19" s="229"/>
      <c r="G19" s="354" t="s">
        <v>582</v>
      </c>
      <c r="H19" s="200" t="s">
        <v>508</v>
      </c>
    </row>
    <row r="20" spans="1:10" ht="13.8" thickBot="1">
      <c r="A20" s="368" t="s">
        <v>699</v>
      </c>
      <c r="B20" s="218" t="s">
        <v>131</v>
      </c>
      <c r="C20" s="218" t="s">
        <v>33</v>
      </c>
      <c r="D20" s="181" t="s">
        <v>513</v>
      </c>
      <c r="E20" s="230" t="s">
        <v>98</v>
      </c>
      <c r="F20" s="231" t="s">
        <v>35</v>
      </c>
      <c r="G20" s="201" t="s">
        <v>742</v>
      </c>
      <c r="H20" s="369" t="s">
        <v>508</v>
      </c>
      <c r="J20" s="333"/>
    </row>
    <row r="21" spans="1:10" ht="13.8" thickBot="1">
      <c r="A21" s="364"/>
      <c r="B21" s="365"/>
      <c r="C21" s="225"/>
      <c r="D21" s="225"/>
      <c r="E21" s="225"/>
      <c r="F21" s="225"/>
      <c r="G21" s="308"/>
      <c r="H21" s="210"/>
      <c r="J21" s="333"/>
    </row>
    <row r="22" spans="1:10">
      <c r="A22" s="370" t="s">
        <v>640</v>
      </c>
      <c r="B22" s="160" t="s">
        <v>82</v>
      </c>
      <c r="C22" s="160" t="s">
        <v>33</v>
      </c>
      <c r="D22" s="160" t="s">
        <v>513</v>
      </c>
      <c r="E22" s="160" t="s">
        <v>35</v>
      </c>
      <c r="F22" s="232"/>
      <c r="G22" s="309">
        <v>6.9978000000000016</v>
      </c>
      <c r="H22" s="211" t="s">
        <v>37</v>
      </c>
      <c r="J22" s="333"/>
    </row>
    <row r="23" spans="1:10">
      <c r="A23" s="383" t="s">
        <v>641</v>
      </c>
      <c r="B23" s="217" t="s">
        <v>82</v>
      </c>
      <c r="C23" s="217" t="s">
        <v>33</v>
      </c>
      <c r="D23" s="217" t="s">
        <v>513</v>
      </c>
      <c r="E23" s="228" t="s">
        <v>50</v>
      </c>
      <c r="F23" s="228"/>
      <c r="G23" s="240">
        <v>8.0464000000000002</v>
      </c>
      <c r="H23" s="200" t="s">
        <v>37</v>
      </c>
      <c r="J23" s="333"/>
    </row>
    <row r="24" spans="1:10" ht="13.8" thickBot="1">
      <c r="A24" s="371" t="s">
        <v>642</v>
      </c>
      <c r="B24" s="220" t="s">
        <v>82</v>
      </c>
      <c r="C24" s="220" t="s">
        <v>33</v>
      </c>
      <c r="D24" s="220" t="s">
        <v>513</v>
      </c>
      <c r="E24" s="233" t="s">
        <v>50</v>
      </c>
      <c r="F24" s="234" t="s">
        <v>98</v>
      </c>
      <c r="G24" s="241" t="s">
        <v>582</v>
      </c>
      <c r="H24" s="193" t="s">
        <v>507</v>
      </c>
    </row>
    <row r="25" spans="1:10" ht="13.8" thickBot="1">
      <c r="A25" s="166"/>
      <c r="B25" s="167"/>
      <c r="C25" s="221"/>
      <c r="D25" s="221"/>
      <c r="E25" s="221"/>
      <c r="F25" s="221"/>
      <c r="G25" s="308"/>
      <c r="H25" s="210"/>
    </row>
    <row r="26" spans="1:10">
      <c r="A26" s="372" t="s">
        <v>643</v>
      </c>
      <c r="B26" s="384" t="s">
        <v>143</v>
      </c>
      <c r="C26" s="384" t="s">
        <v>33</v>
      </c>
      <c r="D26" s="384" t="s">
        <v>513</v>
      </c>
      <c r="E26" s="384" t="s">
        <v>35</v>
      </c>
      <c r="F26" s="384"/>
      <c r="G26" s="385" t="s">
        <v>582</v>
      </c>
      <c r="H26" s="192" t="s">
        <v>597</v>
      </c>
    </row>
    <row r="27" spans="1:10">
      <c r="A27" s="373" t="s">
        <v>644</v>
      </c>
      <c r="B27" s="171" t="s">
        <v>143</v>
      </c>
      <c r="C27" s="171" t="s">
        <v>33</v>
      </c>
      <c r="D27" s="171" t="s">
        <v>513</v>
      </c>
      <c r="E27" s="217" t="s">
        <v>50</v>
      </c>
      <c r="F27" s="217"/>
      <c r="G27" s="318" t="s">
        <v>582</v>
      </c>
      <c r="H27" s="200" t="s">
        <v>597</v>
      </c>
    </row>
    <row r="28" spans="1:10" s="332" customFormat="1">
      <c r="A28" s="373" t="s">
        <v>645</v>
      </c>
      <c r="B28" s="171" t="s">
        <v>143</v>
      </c>
      <c r="C28" s="171" t="s">
        <v>33</v>
      </c>
      <c r="D28" s="171" t="s">
        <v>513</v>
      </c>
      <c r="E28" s="217" t="s">
        <v>64</v>
      </c>
      <c r="F28" s="217"/>
      <c r="G28" s="318" t="s">
        <v>582</v>
      </c>
      <c r="H28" s="200" t="s">
        <v>597</v>
      </c>
      <c r="I28" s="329"/>
      <c r="J28" s="14"/>
    </row>
    <row r="29" spans="1:10" s="332" customFormat="1">
      <c r="A29" s="373" t="s">
        <v>646</v>
      </c>
      <c r="B29" s="171" t="s">
        <v>143</v>
      </c>
      <c r="C29" s="171" t="s">
        <v>33</v>
      </c>
      <c r="D29" s="171" t="s">
        <v>513</v>
      </c>
      <c r="E29" s="217" t="s">
        <v>74</v>
      </c>
      <c r="F29" s="217"/>
      <c r="G29" s="318" t="s">
        <v>582</v>
      </c>
      <c r="H29" s="200" t="s">
        <v>597</v>
      </c>
      <c r="I29" s="329"/>
      <c r="J29" s="14"/>
    </row>
    <row r="30" spans="1:10" s="332" customFormat="1">
      <c r="A30" s="373" t="s">
        <v>647</v>
      </c>
      <c r="B30" s="171" t="s">
        <v>143</v>
      </c>
      <c r="C30" s="171" t="s">
        <v>33</v>
      </c>
      <c r="D30" s="171" t="s">
        <v>513</v>
      </c>
      <c r="E30" s="217" t="s">
        <v>509</v>
      </c>
      <c r="F30" s="217"/>
      <c r="G30" s="318" t="s">
        <v>582</v>
      </c>
      <c r="H30" s="200" t="s">
        <v>597</v>
      </c>
      <c r="I30" s="329"/>
      <c r="J30" s="14"/>
    </row>
    <row r="31" spans="1:10" s="332" customFormat="1" ht="15" customHeight="1" thickBot="1">
      <c r="A31" s="386" t="s">
        <v>648</v>
      </c>
      <c r="B31" s="220" t="s">
        <v>143</v>
      </c>
      <c r="C31" s="220" t="s">
        <v>33</v>
      </c>
      <c r="D31" s="220" t="s">
        <v>513</v>
      </c>
      <c r="E31" s="233" t="s">
        <v>510</v>
      </c>
      <c r="F31" s="233"/>
      <c r="G31" s="356" t="s">
        <v>582</v>
      </c>
      <c r="H31" s="197" t="s">
        <v>597</v>
      </c>
      <c r="I31" s="329"/>
      <c r="J31" s="14"/>
    </row>
    <row r="32" spans="1:10" s="332" customFormat="1" ht="12.75" customHeight="1" thickBot="1">
      <c r="A32" s="166"/>
      <c r="B32" s="167"/>
      <c r="C32" s="221"/>
      <c r="D32" s="221"/>
      <c r="E32" s="221"/>
      <c r="F32" s="221"/>
      <c r="G32" s="314"/>
      <c r="H32" s="210"/>
      <c r="I32" s="329"/>
      <c r="J32" s="14"/>
    </row>
    <row r="33" spans="1:10" s="332" customFormat="1">
      <c r="A33" s="179" t="s">
        <v>770</v>
      </c>
      <c r="B33" s="169" t="s">
        <v>143</v>
      </c>
      <c r="C33" s="169" t="s">
        <v>33</v>
      </c>
      <c r="D33" s="169" t="s">
        <v>513</v>
      </c>
      <c r="E33" s="169" t="s">
        <v>83</v>
      </c>
      <c r="F33" s="172" t="s">
        <v>35</v>
      </c>
      <c r="G33" s="311">
        <v>53.767500000000005</v>
      </c>
      <c r="H33" s="194" t="s">
        <v>595</v>
      </c>
      <c r="I33" s="329"/>
      <c r="J33" s="14"/>
    </row>
    <row r="34" spans="1:10" s="332" customFormat="1">
      <c r="A34" s="170" t="s">
        <v>771</v>
      </c>
      <c r="B34" s="171" t="s">
        <v>143</v>
      </c>
      <c r="C34" s="171" t="s">
        <v>33</v>
      </c>
      <c r="D34" s="171" t="s">
        <v>513</v>
      </c>
      <c r="E34" s="171" t="s">
        <v>83</v>
      </c>
      <c r="F34" s="174" t="s">
        <v>50</v>
      </c>
      <c r="G34" s="239">
        <v>83.641900000000007</v>
      </c>
      <c r="H34" s="214" t="s">
        <v>595</v>
      </c>
      <c r="I34" s="329"/>
      <c r="J34" s="14"/>
    </row>
    <row r="35" spans="1:10" s="332" customFormat="1">
      <c r="A35" s="173" t="s">
        <v>760</v>
      </c>
      <c r="B35" s="171" t="s">
        <v>143</v>
      </c>
      <c r="C35" s="171" t="s">
        <v>33</v>
      </c>
      <c r="D35" s="171" t="s">
        <v>513</v>
      </c>
      <c r="E35" s="171" t="s">
        <v>83</v>
      </c>
      <c r="F35" s="174" t="s">
        <v>509</v>
      </c>
      <c r="G35" s="312" t="s">
        <v>597</v>
      </c>
      <c r="H35" s="200" t="s">
        <v>62</v>
      </c>
      <c r="I35" s="329"/>
      <c r="J35" s="14"/>
    </row>
    <row r="36" spans="1:10">
      <c r="A36" s="170" t="s">
        <v>761</v>
      </c>
      <c r="B36" s="171" t="s">
        <v>143</v>
      </c>
      <c r="C36" s="171" t="s">
        <v>33</v>
      </c>
      <c r="D36" s="171" t="s">
        <v>513</v>
      </c>
      <c r="E36" s="171" t="s">
        <v>83</v>
      </c>
      <c r="F36" s="174" t="s">
        <v>510</v>
      </c>
      <c r="G36" s="239">
        <v>754.88499999999999</v>
      </c>
      <c r="H36" s="214" t="s">
        <v>62</v>
      </c>
    </row>
    <row r="37" spans="1:10">
      <c r="A37" s="173" t="s">
        <v>762</v>
      </c>
      <c r="B37" s="171" t="s">
        <v>143</v>
      </c>
      <c r="C37" s="171" t="s">
        <v>33</v>
      </c>
      <c r="D37" s="171" t="s">
        <v>513</v>
      </c>
      <c r="E37" s="171" t="s">
        <v>98</v>
      </c>
      <c r="F37" s="174" t="s">
        <v>35</v>
      </c>
      <c r="G37" s="312">
        <v>6450.5485000000008</v>
      </c>
      <c r="H37" s="200" t="s">
        <v>62</v>
      </c>
    </row>
    <row r="38" spans="1:10" ht="13.8" thickBot="1">
      <c r="A38" s="395" t="s">
        <v>651</v>
      </c>
      <c r="B38" s="227" t="s">
        <v>143</v>
      </c>
      <c r="C38" s="227" t="s">
        <v>33</v>
      </c>
      <c r="D38" s="227" t="s">
        <v>513</v>
      </c>
      <c r="E38" s="227" t="s">
        <v>83</v>
      </c>
      <c r="F38" s="396" t="s">
        <v>90</v>
      </c>
      <c r="G38" s="397">
        <v>117.15430000000001</v>
      </c>
      <c r="H38" s="213" t="s">
        <v>62</v>
      </c>
    </row>
    <row r="39" spans="1:10" ht="13.8" thickBot="1">
      <c r="A39" s="364"/>
      <c r="B39" s="365"/>
      <c r="C39" s="225"/>
      <c r="D39" s="225"/>
      <c r="E39" s="225"/>
      <c r="F39" s="225"/>
      <c r="G39" s="308"/>
      <c r="H39" s="210"/>
    </row>
    <row r="40" spans="1:10">
      <c r="A40" s="334" t="s">
        <v>600</v>
      </c>
      <c r="B40" s="160" t="s">
        <v>32</v>
      </c>
      <c r="C40" s="169" t="s">
        <v>33</v>
      </c>
      <c r="D40" s="169" t="s">
        <v>513</v>
      </c>
      <c r="E40" s="235"/>
      <c r="F40" s="224"/>
      <c r="G40" s="311" t="s">
        <v>597</v>
      </c>
      <c r="H40" s="198" t="s">
        <v>62</v>
      </c>
    </row>
    <row r="41" spans="1:10" ht="13.8" thickBot="1">
      <c r="A41" s="335" t="s">
        <v>601</v>
      </c>
      <c r="B41" s="162" t="s">
        <v>32</v>
      </c>
      <c r="C41" s="227" t="s">
        <v>33</v>
      </c>
      <c r="D41" s="227" t="s">
        <v>513</v>
      </c>
      <c r="E41" s="234" t="s">
        <v>98</v>
      </c>
      <c r="F41" s="223"/>
      <c r="G41" s="313" t="s">
        <v>597</v>
      </c>
      <c r="H41" s="197" t="s">
        <v>507</v>
      </c>
    </row>
    <row r="42" spans="1:10" ht="13.8" thickBot="1">
      <c r="A42" s="166"/>
      <c r="B42" s="167"/>
      <c r="C42" s="221"/>
      <c r="D42" s="221"/>
      <c r="E42" s="221"/>
      <c r="F42" s="221"/>
      <c r="G42" s="314"/>
      <c r="H42" s="199"/>
    </row>
    <row r="43" spans="1:10">
      <c r="A43" s="376" t="s">
        <v>602</v>
      </c>
      <c r="B43" s="343" t="s">
        <v>73</v>
      </c>
      <c r="C43" s="343" t="s">
        <v>33</v>
      </c>
      <c r="D43" s="184" t="s">
        <v>513</v>
      </c>
      <c r="E43" s="343" t="s">
        <v>35</v>
      </c>
      <c r="F43" s="343"/>
      <c r="G43" s="394">
        <v>26.889099999999999</v>
      </c>
      <c r="H43" s="196" t="s">
        <v>585</v>
      </c>
    </row>
    <row r="44" spans="1:10">
      <c r="A44" s="377" t="s">
        <v>603</v>
      </c>
      <c r="B44" s="339" t="s">
        <v>73</v>
      </c>
      <c r="C44" s="339" t="s">
        <v>33</v>
      </c>
      <c r="D44" s="171" t="s">
        <v>513</v>
      </c>
      <c r="E44" s="339" t="s">
        <v>35</v>
      </c>
      <c r="F44" s="176" t="s">
        <v>98</v>
      </c>
      <c r="G44" s="239" t="s">
        <v>597</v>
      </c>
      <c r="H44" s="200" t="s">
        <v>507</v>
      </c>
    </row>
    <row r="45" spans="1:10">
      <c r="A45" s="378" t="s">
        <v>604</v>
      </c>
      <c r="B45" s="341" t="s">
        <v>73</v>
      </c>
      <c r="C45" s="341" t="s">
        <v>33</v>
      </c>
      <c r="D45" s="388" t="s">
        <v>513</v>
      </c>
      <c r="E45" s="341" t="s">
        <v>50</v>
      </c>
      <c r="F45" s="341"/>
      <c r="G45" s="393">
        <v>41.826300000000003</v>
      </c>
      <c r="H45" s="215" t="s">
        <v>585</v>
      </c>
    </row>
    <row r="46" spans="1:10" ht="12.75" customHeight="1">
      <c r="A46" s="377" t="s">
        <v>605</v>
      </c>
      <c r="B46" s="339" t="s">
        <v>73</v>
      </c>
      <c r="C46" s="339" t="s">
        <v>33</v>
      </c>
      <c r="D46" s="171" t="s">
        <v>513</v>
      </c>
      <c r="E46" s="339" t="s">
        <v>50</v>
      </c>
      <c r="F46" s="176" t="s">
        <v>98</v>
      </c>
      <c r="G46" s="239" t="s">
        <v>597</v>
      </c>
      <c r="H46" s="200" t="s">
        <v>507</v>
      </c>
    </row>
    <row r="47" spans="1:10">
      <c r="A47" s="377" t="s">
        <v>606</v>
      </c>
      <c r="B47" s="339" t="s">
        <v>97</v>
      </c>
      <c r="C47" s="339" t="s">
        <v>33</v>
      </c>
      <c r="D47" s="339" t="s">
        <v>513</v>
      </c>
      <c r="E47" s="339" t="s">
        <v>35</v>
      </c>
      <c r="F47" s="339"/>
      <c r="G47" s="394">
        <v>26.889099999999999</v>
      </c>
      <c r="H47" s="200" t="s">
        <v>585</v>
      </c>
    </row>
    <row r="48" spans="1:10">
      <c r="A48" s="376" t="s">
        <v>607</v>
      </c>
      <c r="B48" s="343" t="s">
        <v>97</v>
      </c>
      <c r="C48" s="343" t="s">
        <v>33</v>
      </c>
      <c r="D48" s="343" t="s">
        <v>513</v>
      </c>
      <c r="E48" s="343" t="s">
        <v>35</v>
      </c>
      <c r="F48" s="177" t="s">
        <v>98</v>
      </c>
      <c r="G48" s="239" t="s">
        <v>597</v>
      </c>
      <c r="H48" s="196" t="s">
        <v>507</v>
      </c>
    </row>
    <row r="49" spans="1:8">
      <c r="A49" s="377" t="s">
        <v>608</v>
      </c>
      <c r="B49" s="339" t="s">
        <v>97</v>
      </c>
      <c r="C49" s="339" t="s">
        <v>33</v>
      </c>
      <c r="D49" s="339" t="s">
        <v>513</v>
      </c>
      <c r="E49" s="339" t="s">
        <v>50</v>
      </c>
      <c r="F49" s="339"/>
      <c r="G49" s="393">
        <v>41.826300000000003</v>
      </c>
      <c r="H49" s="200" t="s">
        <v>585</v>
      </c>
    </row>
    <row r="50" spans="1:8" ht="13.8" thickBot="1">
      <c r="A50" s="379" t="s">
        <v>609</v>
      </c>
      <c r="B50" s="345" t="s">
        <v>97</v>
      </c>
      <c r="C50" s="345" t="s">
        <v>33</v>
      </c>
      <c r="D50" s="345" t="s">
        <v>513</v>
      </c>
      <c r="E50" s="345" t="s">
        <v>50</v>
      </c>
      <c r="F50" s="178" t="s">
        <v>98</v>
      </c>
      <c r="G50" s="241" t="s">
        <v>597</v>
      </c>
      <c r="H50" s="197" t="s">
        <v>507</v>
      </c>
    </row>
    <row r="51" spans="1:8" ht="13.8" thickBot="1">
      <c r="A51" s="166"/>
      <c r="B51" s="167"/>
      <c r="C51" s="221"/>
      <c r="D51" s="221"/>
      <c r="E51" s="221"/>
      <c r="F51" s="221"/>
      <c r="G51" s="314"/>
      <c r="H51" s="199"/>
    </row>
    <row r="52" spans="1:8">
      <c r="A52" s="374" t="s">
        <v>763</v>
      </c>
      <c r="B52" s="169" t="s">
        <v>137</v>
      </c>
      <c r="C52" s="169" t="s">
        <v>33</v>
      </c>
      <c r="D52" s="169" t="s">
        <v>513</v>
      </c>
      <c r="E52" s="169" t="s">
        <v>35</v>
      </c>
      <c r="F52" s="169"/>
      <c r="G52" s="309">
        <v>4.3763000000000005</v>
      </c>
      <c r="H52" s="194" t="s">
        <v>37</v>
      </c>
    </row>
    <row r="53" spans="1:8">
      <c r="A53" s="373" t="s">
        <v>764</v>
      </c>
      <c r="B53" s="171" t="s">
        <v>137</v>
      </c>
      <c r="C53" s="171" t="s">
        <v>33</v>
      </c>
      <c r="D53" s="171" t="s">
        <v>513</v>
      </c>
      <c r="E53" s="171" t="s">
        <v>50</v>
      </c>
      <c r="F53" s="171"/>
      <c r="G53" s="240">
        <v>5.1145999999999994</v>
      </c>
      <c r="H53" s="200" t="s">
        <v>37</v>
      </c>
    </row>
    <row r="54" spans="1:8">
      <c r="A54" s="373" t="s">
        <v>765</v>
      </c>
      <c r="B54" s="171" t="s">
        <v>137</v>
      </c>
      <c r="C54" s="171" t="s">
        <v>33</v>
      </c>
      <c r="D54" s="171" t="s">
        <v>513</v>
      </c>
      <c r="E54" s="171" t="s">
        <v>64</v>
      </c>
      <c r="F54" s="171"/>
      <c r="G54" s="240">
        <v>5.7994000000000003</v>
      </c>
      <c r="H54" s="200" t="s">
        <v>37</v>
      </c>
    </row>
    <row r="55" spans="1:8">
      <c r="A55" s="373" t="s">
        <v>766</v>
      </c>
      <c r="B55" s="171" t="s">
        <v>137</v>
      </c>
      <c r="C55" s="171" t="s">
        <v>33</v>
      </c>
      <c r="D55" s="171" t="s">
        <v>513</v>
      </c>
      <c r="E55" s="171" t="s">
        <v>74</v>
      </c>
      <c r="F55" s="171"/>
      <c r="G55" s="240">
        <v>7.2760000000000016</v>
      </c>
      <c r="H55" s="200" t="s">
        <v>37</v>
      </c>
    </row>
    <row r="56" spans="1:8">
      <c r="A56" s="373" t="s">
        <v>767</v>
      </c>
      <c r="B56" s="171" t="s">
        <v>137</v>
      </c>
      <c r="C56" s="171" t="s">
        <v>33</v>
      </c>
      <c r="D56" s="171" t="s">
        <v>513</v>
      </c>
      <c r="E56" s="171" t="s">
        <v>509</v>
      </c>
      <c r="F56" s="171"/>
      <c r="G56" s="240">
        <v>9.2126999999999999</v>
      </c>
      <c r="H56" s="200" t="s">
        <v>37</v>
      </c>
    </row>
    <row r="57" spans="1:8">
      <c r="A57" s="373" t="s">
        <v>652</v>
      </c>
      <c r="B57" s="171" t="s">
        <v>137</v>
      </c>
      <c r="C57" s="171" t="s">
        <v>33</v>
      </c>
      <c r="D57" s="171" t="s">
        <v>513</v>
      </c>
      <c r="E57" s="171" t="s">
        <v>510</v>
      </c>
      <c r="F57" s="171"/>
      <c r="G57" s="240" t="s">
        <v>597</v>
      </c>
      <c r="H57" s="200" t="s">
        <v>585</v>
      </c>
    </row>
    <row r="58" spans="1:8">
      <c r="A58" s="170" t="s">
        <v>653</v>
      </c>
      <c r="B58" s="171" t="s">
        <v>137</v>
      </c>
      <c r="C58" s="171" t="s">
        <v>33</v>
      </c>
      <c r="D58" s="171" t="s">
        <v>513</v>
      </c>
      <c r="E58" s="171" t="s">
        <v>510</v>
      </c>
      <c r="F58" s="171" t="s">
        <v>98</v>
      </c>
      <c r="G58" s="240" t="s">
        <v>597</v>
      </c>
      <c r="H58" s="200" t="s">
        <v>507</v>
      </c>
    </row>
    <row r="59" spans="1:8">
      <c r="A59" s="170" t="s">
        <v>560</v>
      </c>
      <c r="B59" s="171" t="s">
        <v>137</v>
      </c>
      <c r="C59" s="171" t="s">
        <v>33</v>
      </c>
      <c r="D59" s="171" t="s">
        <v>513</v>
      </c>
      <c r="E59" s="171" t="s">
        <v>83</v>
      </c>
      <c r="F59" s="171"/>
      <c r="G59" s="240" t="s">
        <v>597</v>
      </c>
      <c r="H59" s="200" t="s">
        <v>585</v>
      </c>
    </row>
    <row r="60" spans="1:8" ht="13.8" thickBot="1">
      <c r="A60" s="375" t="s">
        <v>697</v>
      </c>
      <c r="B60" s="181" t="s">
        <v>137</v>
      </c>
      <c r="C60" s="181" t="s">
        <v>33</v>
      </c>
      <c r="D60" s="181" t="s">
        <v>513</v>
      </c>
      <c r="E60" s="181" t="s">
        <v>83</v>
      </c>
      <c r="F60" s="181" t="s">
        <v>35</v>
      </c>
      <c r="G60" s="273" t="s">
        <v>597</v>
      </c>
      <c r="H60" s="196" t="s">
        <v>585</v>
      </c>
    </row>
    <row r="61" spans="1:8" ht="13.8" thickBot="1">
      <c r="A61" s="166"/>
      <c r="B61" s="167"/>
      <c r="C61" s="221"/>
      <c r="D61" s="221"/>
      <c r="E61" s="221"/>
      <c r="F61" s="221"/>
      <c r="G61" s="314"/>
      <c r="H61" s="199"/>
    </row>
    <row r="62" spans="1:8">
      <c r="A62" s="374" t="s">
        <v>768</v>
      </c>
      <c r="B62" s="169" t="s">
        <v>104</v>
      </c>
      <c r="C62" s="169" t="s">
        <v>33</v>
      </c>
      <c r="D62" s="169" t="s">
        <v>513</v>
      </c>
      <c r="E62" s="169" t="s">
        <v>35</v>
      </c>
      <c r="F62" s="169"/>
      <c r="G62" s="309">
        <v>5.4035000000000011</v>
      </c>
      <c r="H62" s="198" t="s">
        <v>37</v>
      </c>
    </row>
    <row r="63" spans="1:8">
      <c r="A63" s="373" t="s">
        <v>769</v>
      </c>
      <c r="B63" s="171" t="s">
        <v>104</v>
      </c>
      <c r="C63" s="171" t="s">
        <v>33</v>
      </c>
      <c r="D63" s="171" t="s">
        <v>513</v>
      </c>
      <c r="E63" s="171" t="s">
        <v>50</v>
      </c>
      <c r="F63" s="171"/>
      <c r="G63" s="240">
        <v>6.3664999999999994</v>
      </c>
      <c r="H63" s="200" t="s">
        <v>37</v>
      </c>
    </row>
    <row r="64" spans="1:8">
      <c r="A64" s="373" t="s">
        <v>654</v>
      </c>
      <c r="B64" s="182" t="s">
        <v>104</v>
      </c>
      <c r="C64" s="182" t="s">
        <v>33</v>
      </c>
      <c r="D64" s="182" t="s">
        <v>513</v>
      </c>
      <c r="E64" s="182" t="s">
        <v>64</v>
      </c>
      <c r="F64" s="182"/>
      <c r="G64" s="273" t="s">
        <v>597</v>
      </c>
      <c r="H64" s="200" t="s">
        <v>585</v>
      </c>
    </row>
    <row r="65" spans="1:10">
      <c r="A65" s="170" t="s">
        <v>655</v>
      </c>
      <c r="B65" s="182" t="s">
        <v>104</v>
      </c>
      <c r="C65" s="182" t="s">
        <v>33</v>
      </c>
      <c r="D65" s="182" t="s">
        <v>513</v>
      </c>
      <c r="E65" s="182" t="s">
        <v>64</v>
      </c>
      <c r="F65" s="182" t="s">
        <v>98</v>
      </c>
      <c r="G65" s="240" t="s">
        <v>597</v>
      </c>
      <c r="H65" s="200" t="s">
        <v>507</v>
      </c>
    </row>
    <row r="66" spans="1:10">
      <c r="A66" s="170" t="s">
        <v>563</v>
      </c>
      <c r="B66" s="182" t="s">
        <v>104</v>
      </c>
      <c r="C66" s="182" t="s">
        <v>33</v>
      </c>
      <c r="D66" s="182" t="s">
        <v>513</v>
      </c>
      <c r="E66" s="182" t="s">
        <v>74</v>
      </c>
      <c r="F66" s="182"/>
      <c r="G66" s="240" t="s">
        <v>597</v>
      </c>
      <c r="H66" s="200" t="s">
        <v>585</v>
      </c>
    </row>
    <row r="67" spans="1:10" ht="13.8" thickBot="1">
      <c r="A67" s="375" t="s">
        <v>698</v>
      </c>
      <c r="B67" s="183" t="s">
        <v>104</v>
      </c>
      <c r="C67" s="183" t="s">
        <v>33</v>
      </c>
      <c r="D67" s="183" t="s">
        <v>513</v>
      </c>
      <c r="E67" s="183" t="s">
        <v>74</v>
      </c>
      <c r="F67" s="183" t="s">
        <v>35</v>
      </c>
      <c r="G67" s="242" t="s">
        <v>597</v>
      </c>
      <c r="H67" s="213" t="s">
        <v>585</v>
      </c>
      <c r="I67" s="26"/>
      <c r="J67" s="332"/>
    </row>
    <row r="68" spans="1:10" ht="13.8" thickBot="1">
      <c r="A68" s="166"/>
      <c r="B68" s="167"/>
      <c r="C68" s="221"/>
      <c r="D68" s="221"/>
      <c r="E68" s="221"/>
      <c r="F68" s="221"/>
      <c r="G68" s="314"/>
      <c r="H68" s="199"/>
    </row>
    <row r="69" spans="1:10">
      <c r="A69" s="374" t="s">
        <v>656</v>
      </c>
      <c r="B69" s="169" t="s">
        <v>128</v>
      </c>
      <c r="C69" s="169" t="s">
        <v>33</v>
      </c>
      <c r="D69" s="169" t="s">
        <v>513</v>
      </c>
      <c r="E69" s="169" t="s">
        <v>35</v>
      </c>
      <c r="F69" s="169"/>
      <c r="G69" s="309">
        <v>2.4502999999999999</v>
      </c>
      <c r="H69" s="198" t="s">
        <v>37</v>
      </c>
    </row>
    <row r="70" spans="1:10" ht="15" customHeight="1">
      <c r="A70" s="373" t="s">
        <v>657</v>
      </c>
      <c r="B70" s="182" t="s">
        <v>128</v>
      </c>
      <c r="C70" s="182" t="s">
        <v>33</v>
      </c>
      <c r="D70" s="182" t="s">
        <v>513</v>
      </c>
      <c r="E70" s="182" t="s">
        <v>50</v>
      </c>
      <c r="F70" s="236"/>
      <c r="G70" s="273">
        <v>4.6651999999999996</v>
      </c>
      <c r="H70" s="200" t="s">
        <v>37</v>
      </c>
    </row>
    <row r="71" spans="1:10" ht="13.8" thickBot="1">
      <c r="A71" s="375" t="s">
        <v>658</v>
      </c>
      <c r="B71" s="183" t="s">
        <v>128</v>
      </c>
      <c r="C71" s="183" t="s">
        <v>33</v>
      </c>
      <c r="D71" s="183" t="s">
        <v>513</v>
      </c>
      <c r="E71" s="183" t="s">
        <v>50</v>
      </c>
      <c r="F71" s="183" t="s">
        <v>98</v>
      </c>
      <c r="G71" s="240" t="s">
        <v>597</v>
      </c>
      <c r="H71" s="200" t="s">
        <v>507</v>
      </c>
    </row>
    <row r="72" spans="1:10" ht="13.8" thickBot="1">
      <c r="A72" s="166"/>
      <c r="B72" s="167"/>
      <c r="C72" s="221"/>
      <c r="D72" s="221"/>
      <c r="E72" s="221"/>
      <c r="F72" s="221"/>
      <c r="G72" s="314"/>
      <c r="H72" s="199"/>
    </row>
    <row r="73" spans="1:10" ht="13.8" thickBot="1">
      <c r="A73" s="374" t="s">
        <v>659</v>
      </c>
      <c r="B73" s="169" t="s">
        <v>63</v>
      </c>
      <c r="C73" s="169" t="s">
        <v>33</v>
      </c>
      <c r="D73" s="169" t="s">
        <v>513</v>
      </c>
      <c r="E73" s="169" t="s">
        <v>35</v>
      </c>
      <c r="F73" s="169"/>
      <c r="G73" s="309">
        <v>7.789600000000001</v>
      </c>
      <c r="H73" s="198" t="s">
        <v>37</v>
      </c>
    </row>
    <row r="74" spans="1:10" ht="13.8" thickBot="1">
      <c r="A74" s="166"/>
      <c r="B74" s="167"/>
      <c r="C74" s="221"/>
      <c r="D74" s="221"/>
      <c r="E74" s="221"/>
      <c r="F74" s="221"/>
      <c r="G74" s="314"/>
      <c r="H74" s="199"/>
    </row>
    <row r="75" spans="1:10">
      <c r="A75" s="179" t="s">
        <v>660</v>
      </c>
      <c r="B75" s="169" t="s">
        <v>121</v>
      </c>
      <c r="C75" s="169" t="s">
        <v>33</v>
      </c>
      <c r="D75" s="169" t="s">
        <v>513</v>
      </c>
      <c r="E75" s="237"/>
      <c r="F75" s="237"/>
      <c r="G75" s="315" t="s">
        <v>597</v>
      </c>
      <c r="H75" s="198" t="s">
        <v>62</v>
      </c>
    </row>
    <row r="76" spans="1:10">
      <c r="A76" s="168" t="s">
        <v>661</v>
      </c>
      <c r="B76" s="184" t="s">
        <v>121</v>
      </c>
      <c r="C76" s="184" t="s">
        <v>33</v>
      </c>
      <c r="D76" s="184" t="s">
        <v>513</v>
      </c>
      <c r="E76" s="236" t="s">
        <v>98</v>
      </c>
      <c r="F76" s="236"/>
      <c r="G76" s="312" t="s">
        <v>597</v>
      </c>
      <c r="H76" s="200" t="s">
        <v>507</v>
      </c>
    </row>
    <row r="77" spans="1:10">
      <c r="A77" s="170" t="s">
        <v>662</v>
      </c>
      <c r="B77" s="171" t="s">
        <v>121</v>
      </c>
      <c r="C77" s="171" t="s">
        <v>33</v>
      </c>
      <c r="D77" s="171" t="s">
        <v>513</v>
      </c>
      <c r="E77" s="182" t="s">
        <v>35</v>
      </c>
      <c r="F77" s="182"/>
      <c r="G77" s="310" t="s">
        <v>597</v>
      </c>
      <c r="H77" s="200" t="s">
        <v>62</v>
      </c>
    </row>
    <row r="78" spans="1:10">
      <c r="A78" s="170" t="s">
        <v>663</v>
      </c>
      <c r="B78" s="171" t="s">
        <v>121</v>
      </c>
      <c r="C78" s="171" t="s">
        <v>33</v>
      </c>
      <c r="D78" s="171" t="s">
        <v>513</v>
      </c>
      <c r="E78" s="182" t="s">
        <v>35</v>
      </c>
      <c r="F78" s="182" t="s">
        <v>98</v>
      </c>
      <c r="G78" s="310" t="s">
        <v>597</v>
      </c>
      <c r="H78" s="200" t="s">
        <v>507</v>
      </c>
    </row>
    <row r="79" spans="1:10">
      <c r="A79" s="170" t="s">
        <v>664</v>
      </c>
      <c r="B79" s="171" t="s">
        <v>121</v>
      </c>
      <c r="C79" s="171" t="s">
        <v>33</v>
      </c>
      <c r="D79" s="171" t="s">
        <v>513</v>
      </c>
      <c r="E79" s="182" t="s">
        <v>50</v>
      </c>
      <c r="F79" s="182"/>
      <c r="G79" s="310" t="s">
        <v>597</v>
      </c>
      <c r="H79" s="200" t="s">
        <v>62</v>
      </c>
    </row>
    <row r="80" spans="1:10">
      <c r="A80" s="168" t="s">
        <v>665</v>
      </c>
      <c r="B80" s="184" t="s">
        <v>121</v>
      </c>
      <c r="C80" s="184" t="s">
        <v>33</v>
      </c>
      <c r="D80" s="184" t="s">
        <v>513</v>
      </c>
      <c r="E80" s="236" t="s">
        <v>50</v>
      </c>
      <c r="F80" s="236" t="s">
        <v>98</v>
      </c>
      <c r="G80" s="312" t="s">
        <v>597</v>
      </c>
      <c r="H80" s="200" t="s">
        <v>507</v>
      </c>
    </row>
    <row r="81" spans="1:8">
      <c r="A81" s="168" t="s">
        <v>666</v>
      </c>
      <c r="B81" s="184" t="s">
        <v>121</v>
      </c>
      <c r="C81" s="184" t="s">
        <v>33</v>
      </c>
      <c r="D81" s="184" t="s">
        <v>513</v>
      </c>
      <c r="E81" s="236" t="s">
        <v>74</v>
      </c>
      <c r="F81" s="236"/>
      <c r="G81" s="312" t="s">
        <v>597</v>
      </c>
      <c r="H81" s="200" t="s">
        <v>62</v>
      </c>
    </row>
    <row r="82" spans="1:8">
      <c r="A82" s="170" t="s">
        <v>667</v>
      </c>
      <c r="B82" s="171" t="s">
        <v>121</v>
      </c>
      <c r="C82" s="171" t="s">
        <v>33</v>
      </c>
      <c r="D82" s="171" t="s">
        <v>513</v>
      </c>
      <c r="E82" s="182" t="s">
        <v>74</v>
      </c>
      <c r="F82" s="182" t="s">
        <v>98</v>
      </c>
      <c r="G82" s="239" t="s">
        <v>597</v>
      </c>
      <c r="H82" s="200" t="s">
        <v>507</v>
      </c>
    </row>
    <row r="83" spans="1:8">
      <c r="A83" s="380" t="s">
        <v>668</v>
      </c>
      <c r="B83" s="343" t="s">
        <v>149</v>
      </c>
      <c r="C83" s="343" t="s">
        <v>33</v>
      </c>
      <c r="D83" s="343" t="s">
        <v>513</v>
      </c>
      <c r="E83" s="343"/>
      <c r="F83" s="236"/>
      <c r="G83" s="239" t="s">
        <v>597</v>
      </c>
      <c r="H83" s="200" t="s">
        <v>62</v>
      </c>
    </row>
    <row r="84" spans="1:8" ht="13.8" thickBot="1">
      <c r="A84" s="348" t="s">
        <v>669</v>
      </c>
      <c r="B84" s="345" t="s">
        <v>149</v>
      </c>
      <c r="C84" s="345" t="s">
        <v>33</v>
      </c>
      <c r="D84" s="345" t="s">
        <v>513</v>
      </c>
      <c r="E84" s="345" t="s">
        <v>98</v>
      </c>
      <c r="F84" s="328"/>
      <c r="G84" s="313" t="s">
        <v>597</v>
      </c>
      <c r="H84" s="197" t="s">
        <v>507</v>
      </c>
    </row>
    <row r="85" spans="1:8" ht="13.8" thickBot="1">
      <c r="A85" s="390"/>
      <c r="B85" s="221"/>
      <c r="C85" s="325"/>
      <c r="D85" s="325"/>
      <c r="E85" s="325"/>
      <c r="F85" s="325"/>
      <c r="G85" s="326"/>
      <c r="H85" s="357"/>
    </row>
    <row r="86" spans="1:8">
      <c r="A86" s="349" t="s">
        <v>45</v>
      </c>
      <c r="B86" s="350" t="s">
        <v>117</v>
      </c>
      <c r="C86" s="350" t="s">
        <v>33</v>
      </c>
      <c r="D86" s="350" t="s">
        <v>513</v>
      </c>
      <c r="E86" s="350"/>
      <c r="F86" s="350"/>
      <c r="G86" s="317" t="s">
        <v>597</v>
      </c>
      <c r="H86" s="187" t="s">
        <v>507</v>
      </c>
    </row>
    <row r="87" spans="1:8" ht="26.4">
      <c r="A87" s="347" t="s">
        <v>211</v>
      </c>
      <c r="B87" s="29" t="s">
        <v>117</v>
      </c>
      <c r="C87" s="29" t="s">
        <v>33</v>
      </c>
      <c r="D87" s="29" t="s">
        <v>513</v>
      </c>
      <c r="E87" s="188" t="s">
        <v>98</v>
      </c>
      <c r="F87" s="29"/>
      <c r="G87" s="318" t="s">
        <v>597</v>
      </c>
      <c r="H87" s="189" t="s">
        <v>507</v>
      </c>
    </row>
    <row r="88" spans="1:8" ht="26.4">
      <c r="A88" s="347" t="s">
        <v>213</v>
      </c>
      <c r="B88" s="29" t="s">
        <v>117</v>
      </c>
      <c r="C88" s="29" t="s">
        <v>33</v>
      </c>
      <c r="D88" s="29" t="s">
        <v>513</v>
      </c>
      <c r="E88" s="29" t="s">
        <v>35</v>
      </c>
      <c r="F88" s="29"/>
      <c r="G88" s="318" t="s">
        <v>597</v>
      </c>
      <c r="H88" s="189" t="s">
        <v>507</v>
      </c>
    </row>
    <row r="89" spans="1:8" ht="27" thickBot="1">
      <c r="A89" s="348" t="s">
        <v>215</v>
      </c>
      <c r="B89" s="351" t="s">
        <v>117</v>
      </c>
      <c r="C89" s="351" t="s">
        <v>33</v>
      </c>
      <c r="D89" s="351" t="s">
        <v>513</v>
      </c>
      <c r="E89" s="351" t="s">
        <v>35</v>
      </c>
      <c r="F89" s="190" t="s">
        <v>98</v>
      </c>
      <c r="G89" s="319" t="s">
        <v>597</v>
      </c>
      <c r="H89" s="191" t="s">
        <v>507</v>
      </c>
    </row>
    <row r="90" spans="1:8" ht="13.8" thickBot="1">
      <c r="A90" s="166"/>
      <c r="B90" s="167"/>
      <c r="C90" s="221"/>
      <c r="D90" s="221"/>
      <c r="E90" s="221"/>
      <c r="F90" s="221"/>
      <c r="G90" s="314"/>
      <c r="H90" s="199"/>
    </row>
    <row r="91" spans="1:8" ht="26.4">
      <c r="A91" s="352" t="s">
        <v>631</v>
      </c>
      <c r="B91" s="350" t="s">
        <v>89</v>
      </c>
      <c r="C91" s="350" t="s">
        <v>33</v>
      </c>
      <c r="D91" s="350" t="s">
        <v>513</v>
      </c>
      <c r="E91" s="350"/>
      <c r="F91" s="169"/>
      <c r="G91" s="311" t="s">
        <v>597</v>
      </c>
      <c r="H91" s="202" t="s">
        <v>62</v>
      </c>
    </row>
    <row r="92" spans="1:8" ht="27" thickBot="1">
      <c r="A92" s="353" t="s">
        <v>161</v>
      </c>
      <c r="B92" s="389" t="s">
        <v>89</v>
      </c>
      <c r="C92" s="351" t="s">
        <v>33</v>
      </c>
      <c r="D92" s="351" t="s">
        <v>513</v>
      </c>
      <c r="E92" s="351" t="s">
        <v>98</v>
      </c>
      <c r="F92" s="227"/>
      <c r="G92" s="313" t="s">
        <v>597</v>
      </c>
      <c r="H92" s="203" t="s">
        <v>507</v>
      </c>
    </row>
    <row r="93" spans="1:8" ht="13.8" thickBot="1">
      <c r="A93" s="166"/>
      <c r="B93" s="167"/>
      <c r="C93" s="221"/>
      <c r="D93" s="221"/>
      <c r="E93" s="221"/>
      <c r="F93" s="221"/>
      <c r="G93" s="314"/>
      <c r="H93" s="199"/>
    </row>
    <row r="94" spans="1:8" ht="26.4">
      <c r="A94" s="349" t="s">
        <v>632</v>
      </c>
      <c r="B94" s="350" t="s">
        <v>146</v>
      </c>
      <c r="C94" s="350" t="s">
        <v>33</v>
      </c>
      <c r="D94" s="350" t="s">
        <v>513</v>
      </c>
      <c r="E94" s="350"/>
      <c r="F94" s="169"/>
      <c r="G94" s="311" t="s">
        <v>597</v>
      </c>
      <c r="H94" s="202" t="s">
        <v>512</v>
      </c>
    </row>
    <row r="95" spans="1:8" ht="27" thickBot="1">
      <c r="A95" s="348" t="s">
        <v>633</v>
      </c>
      <c r="B95" s="351" t="s">
        <v>146</v>
      </c>
      <c r="C95" s="351" t="s">
        <v>33</v>
      </c>
      <c r="D95" s="351" t="s">
        <v>513</v>
      </c>
      <c r="E95" s="351" t="s">
        <v>98</v>
      </c>
      <c r="F95" s="227"/>
      <c r="G95" s="313" t="s">
        <v>597</v>
      </c>
      <c r="H95" s="203" t="s">
        <v>507</v>
      </c>
    </row>
    <row r="96" spans="1:8" ht="13.8" thickBot="1">
      <c r="A96" s="166"/>
      <c r="B96" s="167"/>
      <c r="C96" s="221"/>
      <c r="D96" s="221"/>
      <c r="E96" s="221"/>
      <c r="F96" s="221"/>
      <c r="G96" s="314"/>
      <c r="H96" s="199"/>
    </row>
    <row r="97" spans="1:8" ht="26.4">
      <c r="A97" s="352" t="s">
        <v>627</v>
      </c>
      <c r="B97" s="337" t="s">
        <v>111</v>
      </c>
      <c r="C97" s="337" t="s">
        <v>33</v>
      </c>
      <c r="D97" s="337" t="s">
        <v>513</v>
      </c>
      <c r="E97" s="337"/>
      <c r="F97" s="169"/>
      <c r="G97" s="311" t="s">
        <v>597</v>
      </c>
      <c r="H97" s="204" t="s">
        <v>62</v>
      </c>
    </row>
    <row r="98" spans="1:8" ht="27" thickBot="1">
      <c r="A98" s="353" t="s">
        <v>628</v>
      </c>
      <c r="B98" s="345" t="s">
        <v>111</v>
      </c>
      <c r="C98" s="345" t="s">
        <v>33</v>
      </c>
      <c r="D98" s="345" t="s">
        <v>513</v>
      </c>
      <c r="E98" s="345" t="s">
        <v>98</v>
      </c>
      <c r="F98" s="227"/>
      <c r="G98" s="313" t="s">
        <v>597</v>
      </c>
      <c r="H98" s="205" t="s">
        <v>507</v>
      </c>
    </row>
    <row r="99" spans="1:8" ht="13.8" thickBot="1">
      <c r="A99" s="166"/>
      <c r="B99" s="167"/>
      <c r="C99" s="221"/>
      <c r="D99" s="221"/>
      <c r="E99" s="221"/>
      <c r="F99" s="221"/>
      <c r="G99" s="314"/>
      <c r="H99" s="199"/>
    </row>
    <row r="100" spans="1:8">
      <c r="A100" s="336" t="s">
        <v>629</v>
      </c>
      <c r="B100" s="337" t="s">
        <v>125</v>
      </c>
      <c r="C100" s="337" t="s">
        <v>33</v>
      </c>
      <c r="D100" s="337" t="s">
        <v>513</v>
      </c>
      <c r="E100" s="337" t="s">
        <v>90</v>
      </c>
      <c r="F100" s="337"/>
      <c r="G100" s="311" t="s">
        <v>597</v>
      </c>
      <c r="H100" s="206" t="s">
        <v>630</v>
      </c>
    </row>
    <row r="101" spans="1:8" ht="13.8" thickBot="1">
      <c r="A101" s="344" t="s">
        <v>752</v>
      </c>
      <c r="B101" s="345" t="s">
        <v>125</v>
      </c>
      <c r="C101" s="345" t="s">
        <v>33</v>
      </c>
      <c r="D101" s="345" t="s">
        <v>513</v>
      </c>
      <c r="E101" s="345" t="s">
        <v>90</v>
      </c>
      <c r="F101" s="345" t="s">
        <v>98</v>
      </c>
      <c r="G101" s="313" t="s">
        <v>597</v>
      </c>
      <c r="H101" s="207" t="s">
        <v>507</v>
      </c>
    </row>
    <row r="102" spans="1:8" ht="13.8" thickBot="1">
      <c r="A102" s="166"/>
      <c r="B102" s="167"/>
      <c r="C102" s="221"/>
      <c r="D102" s="221"/>
      <c r="E102" s="221"/>
      <c r="F102" s="221"/>
      <c r="G102" s="314"/>
      <c r="H102" s="199"/>
    </row>
    <row r="103" spans="1:8">
      <c r="A103" s="349" t="s">
        <v>59</v>
      </c>
      <c r="B103" s="381" t="s">
        <v>134</v>
      </c>
      <c r="C103" s="381" t="s">
        <v>33</v>
      </c>
      <c r="D103" s="381" t="s">
        <v>513</v>
      </c>
      <c r="E103" s="350"/>
      <c r="F103" s="350"/>
      <c r="G103" s="320">
        <v>9.4695</v>
      </c>
      <c r="H103" s="208" t="s">
        <v>75</v>
      </c>
    </row>
    <row r="104" spans="1:8">
      <c r="A104" s="347" t="s">
        <v>264</v>
      </c>
      <c r="B104" s="29" t="s">
        <v>134</v>
      </c>
      <c r="C104" s="29" t="s">
        <v>33</v>
      </c>
      <c r="D104" s="29" t="s">
        <v>513</v>
      </c>
      <c r="E104" s="29" t="s">
        <v>98</v>
      </c>
      <c r="F104" s="29"/>
      <c r="G104" s="239" t="s">
        <v>597</v>
      </c>
      <c r="H104" s="209" t="s">
        <v>507</v>
      </c>
    </row>
    <row r="105" spans="1:8">
      <c r="A105" s="347" t="s">
        <v>59</v>
      </c>
      <c r="B105" s="29" t="s">
        <v>134</v>
      </c>
      <c r="C105" s="29" t="s">
        <v>33</v>
      </c>
      <c r="D105" s="29" t="s">
        <v>513</v>
      </c>
      <c r="E105" s="29" t="s">
        <v>35</v>
      </c>
      <c r="F105" s="29"/>
      <c r="G105" s="239" t="s">
        <v>597</v>
      </c>
      <c r="H105" s="209" t="s">
        <v>511</v>
      </c>
    </row>
    <row r="106" spans="1:8" ht="13.8" thickBot="1">
      <c r="A106" s="348" t="s">
        <v>264</v>
      </c>
      <c r="B106" s="382" t="s">
        <v>134</v>
      </c>
      <c r="C106" s="382" t="s">
        <v>33</v>
      </c>
      <c r="D106" s="351" t="s">
        <v>513</v>
      </c>
      <c r="E106" s="351" t="s">
        <v>35</v>
      </c>
      <c r="F106" s="351" t="s">
        <v>98</v>
      </c>
      <c r="G106" s="313" t="s">
        <v>597</v>
      </c>
      <c r="H106" s="327" t="s">
        <v>507</v>
      </c>
    </row>
  </sheetData>
  <sheetProtection algorithmName="SHA-512" hashValue="qxXNC+ACn/d1j9eIA/mlUHAlK8Q5VbN/dKpRVDx2qv5fIvQ0avW09Q3a1t2puDAW7Qv99qaCxGmgsuHAdsM+7A==" saltValue="UT45TEQ9NlgV43ZkLJ+H3Q==" spinCount="100000" sheet="1"/>
  <mergeCells count="2">
    <mergeCell ref="C5:F5"/>
    <mergeCell ref="A4:H4"/>
  </mergeCells>
  <pageMargins left="0.2" right="0.2" top="0.75" bottom="0.75" header="0.3" footer="0.3"/>
  <pageSetup scale="74" fitToHeight="0" orientation="landscape" r:id="rId1"/>
  <headerFooter>
    <oddHeader>&amp;C&amp;A</oddHeader>
    <oddFooter>&amp;L&amp;F&amp;C&amp;P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B3:C11"/>
  <sheetViews>
    <sheetView workbookViewId="0">
      <selection activeCell="L11" sqref="L11"/>
    </sheetView>
  </sheetViews>
  <sheetFormatPr defaultRowHeight="14.4"/>
  <sheetData>
    <row r="3" spans="2:3">
      <c r="B3" t="s">
        <v>328</v>
      </c>
    </row>
    <row r="4" spans="2:3">
      <c r="B4">
        <v>1</v>
      </c>
      <c r="C4" t="s">
        <v>329</v>
      </c>
    </row>
    <row r="5" spans="2:3">
      <c r="B5">
        <v>2</v>
      </c>
      <c r="C5" t="s">
        <v>330</v>
      </c>
    </row>
    <row r="6" spans="2:3">
      <c r="B6">
        <v>3</v>
      </c>
      <c r="C6" t="s">
        <v>331</v>
      </c>
    </row>
    <row r="7" spans="2:3">
      <c r="B7">
        <v>4</v>
      </c>
      <c r="C7" t="s">
        <v>332</v>
      </c>
    </row>
    <row r="8" spans="2:3">
      <c r="B8">
        <v>5</v>
      </c>
      <c r="C8" t="s">
        <v>333</v>
      </c>
    </row>
    <row r="9" spans="2:3">
      <c r="B9" t="s">
        <v>334</v>
      </c>
    </row>
    <row r="10" spans="2:3">
      <c r="B10">
        <v>1</v>
      </c>
      <c r="C10" t="s">
        <v>335</v>
      </c>
    </row>
    <row r="11" spans="2:3">
      <c r="B11">
        <v>2</v>
      </c>
      <c r="C11" t="s">
        <v>336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249977111117893"/>
  </sheetPr>
  <dimension ref="B1:M60"/>
  <sheetViews>
    <sheetView showGridLines="0" tabSelected="1" zoomScale="120" zoomScaleNormal="120" workbookViewId="0">
      <selection activeCell="D2" sqref="D2"/>
    </sheetView>
  </sheetViews>
  <sheetFormatPr defaultColWidth="9.109375" defaultRowHeight="13.2"/>
  <cols>
    <col min="1" max="1" width="3.109375" style="123" customWidth="1"/>
    <col min="2" max="2" width="126" style="123" customWidth="1"/>
    <col min="3" max="16384" width="9.109375" style="123"/>
  </cols>
  <sheetData>
    <row r="1" spans="2:13" ht="18">
      <c r="B1" s="130" t="s">
        <v>537</v>
      </c>
      <c r="C1" s="129"/>
      <c r="D1" s="129"/>
      <c r="E1" s="129"/>
      <c r="F1" s="129"/>
      <c r="G1" s="129"/>
      <c r="H1" s="129"/>
      <c r="I1" s="129"/>
      <c r="J1" s="129"/>
      <c r="K1" s="129"/>
      <c r="L1" s="129"/>
      <c r="M1" s="129"/>
    </row>
    <row r="2" spans="2:13" ht="317.39999999999998" customHeight="1" thickBot="1">
      <c r="B2" s="243" t="s">
        <v>773</v>
      </c>
      <c r="D2" s="245"/>
    </row>
    <row r="3" spans="2:13" ht="18">
      <c r="B3" s="127" t="s">
        <v>514</v>
      </c>
    </row>
    <row r="4" spans="2:13">
      <c r="B4" s="126" t="s">
        <v>719</v>
      </c>
    </row>
    <row r="5" spans="2:13" ht="28.8">
      <c r="B5" s="126" t="s">
        <v>542</v>
      </c>
    </row>
    <row r="6" spans="2:13" ht="14.25" customHeight="1">
      <c r="B6" s="126" t="s">
        <v>536</v>
      </c>
    </row>
    <row r="7" spans="2:13" ht="14.4">
      <c r="B7" s="126" t="s">
        <v>676</v>
      </c>
    </row>
    <row r="8" spans="2:13" ht="14.4">
      <c r="B8" s="126" t="s">
        <v>674</v>
      </c>
    </row>
    <row r="9" spans="2:13" ht="15.75" customHeight="1">
      <c r="B9" s="126" t="s">
        <v>683</v>
      </c>
    </row>
    <row r="10" spans="2:13" ht="14.4">
      <c r="B10" s="126" t="s">
        <v>675</v>
      </c>
    </row>
    <row r="11" spans="2:13" ht="17.25" customHeight="1">
      <c r="B11" s="126" t="s">
        <v>677</v>
      </c>
    </row>
    <row r="12" spans="2:13" ht="14.4">
      <c r="B12" s="126" t="s">
        <v>678</v>
      </c>
    </row>
    <row r="13" spans="2:13" ht="14.4">
      <c r="B13" s="126" t="s">
        <v>535</v>
      </c>
    </row>
    <row r="14" spans="2:13" ht="14.4">
      <c r="B14" s="126" t="s">
        <v>534</v>
      </c>
    </row>
    <row r="15" spans="2:13" ht="14.4">
      <c r="B15" s="126" t="s">
        <v>533</v>
      </c>
    </row>
    <row r="16" spans="2:13">
      <c r="B16" s="128" t="s">
        <v>679</v>
      </c>
    </row>
    <row r="17" spans="2:2" ht="70.8" customHeight="1">
      <c r="B17" s="296" t="s">
        <v>718</v>
      </c>
    </row>
    <row r="18" spans="2:2" ht="43.2">
      <c r="B18" s="128" t="s">
        <v>720</v>
      </c>
    </row>
    <row r="19" spans="2:2" ht="43.2">
      <c r="B19" s="126" t="s">
        <v>721</v>
      </c>
    </row>
    <row r="20" spans="2:2" ht="43.2">
      <c r="B20" s="126" t="s">
        <v>722</v>
      </c>
    </row>
    <row r="21" spans="2:2" ht="31.5" customHeight="1" thickBot="1">
      <c r="B21" s="126" t="s">
        <v>723</v>
      </c>
    </row>
    <row r="22" spans="2:2" ht="18">
      <c r="B22" s="127" t="s">
        <v>525</v>
      </c>
    </row>
    <row r="23" spans="2:2" ht="14.4">
      <c r="B23" s="126" t="s">
        <v>709</v>
      </c>
    </row>
    <row r="24" spans="2:2" ht="333.75" customHeight="1">
      <c r="B24" s="275" t="s">
        <v>701</v>
      </c>
    </row>
    <row r="25" spans="2:2" ht="39.6">
      <c r="B25" s="263" t="s">
        <v>711</v>
      </c>
    </row>
    <row r="26" spans="2:2" ht="28.5" customHeight="1">
      <c r="B26" s="263" t="s">
        <v>689</v>
      </c>
    </row>
    <row r="27" spans="2:2" ht="43.2">
      <c r="B27" s="126" t="s">
        <v>685</v>
      </c>
    </row>
    <row r="28" spans="2:2" ht="43.2">
      <c r="B28" s="126" t="s">
        <v>686</v>
      </c>
    </row>
    <row r="29" spans="2:2" ht="15" customHeight="1">
      <c r="B29" s="274" t="s">
        <v>706</v>
      </c>
    </row>
    <row r="30" spans="2:2" ht="28.8">
      <c r="B30" s="126" t="s">
        <v>705</v>
      </c>
    </row>
    <row r="31" spans="2:2" ht="28.8">
      <c r="B31" s="257" t="s">
        <v>680</v>
      </c>
    </row>
    <row r="32" spans="2:2" ht="28.8">
      <c r="B32" s="126" t="s">
        <v>532</v>
      </c>
    </row>
    <row r="33" spans="2:2" ht="14.4">
      <c r="B33" s="126" t="s">
        <v>531</v>
      </c>
    </row>
    <row r="34" spans="2:2" ht="14.4">
      <c r="B34" s="126" t="s">
        <v>530</v>
      </c>
    </row>
    <row r="35" spans="2:2" ht="20.25" customHeight="1">
      <c r="B35" s="126" t="s">
        <v>546</v>
      </c>
    </row>
    <row r="36" spans="2:2" ht="28.2" customHeight="1">
      <c r="B36" s="126" t="s">
        <v>547</v>
      </c>
    </row>
    <row r="37" spans="2:2" ht="18">
      <c r="B37" s="125" t="s">
        <v>681</v>
      </c>
    </row>
    <row r="38" spans="2:2" ht="27" thickBot="1">
      <c r="B38" s="244" t="s">
        <v>682</v>
      </c>
    </row>
    <row r="39" spans="2:2">
      <c r="B39" s="124"/>
    </row>
    <row r="40" spans="2:2">
      <c r="B40" s="124"/>
    </row>
    <row r="41" spans="2:2">
      <c r="B41" s="124"/>
    </row>
    <row r="42" spans="2:2">
      <c r="B42" s="124"/>
    </row>
    <row r="43" spans="2:2">
      <c r="B43" s="124"/>
    </row>
    <row r="44" spans="2:2">
      <c r="B44" s="124"/>
    </row>
    <row r="45" spans="2:2">
      <c r="B45" s="124"/>
    </row>
    <row r="46" spans="2:2">
      <c r="B46" s="124"/>
    </row>
    <row r="47" spans="2:2">
      <c r="B47" s="124"/>
    </row>
    <row r="48" spans="2:2">
      <c r="B48" s="124"/>
    </row>
    <row r="49" spans="2:2">
      <c r="B49" s="124"/>
    </row>
    <row r="50" spans="2:2">
      <c r="B50" s="124"/>
    </row>
    <row r="51" spans="2:2">
      <c r="B51" s="124"/>
    </row>
    <row r="52" spans="2:2">
      <c r="B52" s="124"/>
    </row>
    <row r="53" spans="2:2">
      <c r="B53" s="124"/>
    </row>
    <row r="54" spans="2:2">
      <c r="B54" s="124"/>
    </row>
    <row r="55" spans="2:2">
      <c r="B55" s="124"/>
    </row>
    <row r="56" spans="2:2">
      <c r="B56" s="124"/>
    </row>
    <row r="57" spans="2:2">
      <c r="B57" s="124"/>
    </row>
    <row r="58" spans="2:2">
      <c r="B58" s="124"/>
    </row>
    <row r="59" spans="2:2">
      <c r="B59" s="124"/>
    </row>
    <row r="60" spans="2:2">
      <c r="B60" s="124"/>
    </row>
  </sheetData>
  <sheetProtection algorithmName="SHA-512" hashValue="Y2rjQnoCWxkhzTIYoyIJjgYr9NPiG1WZlhTODk0gbCONbCjkQApaGiqvn2m2If4XT9WRPiI2Tj5NryyGUPHb+Q==" saltValue="qgEkh2K7CL8XMiQIPARIZQ==" spinCount="100000" sheet="1" objects="1" scenarios="1"/>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499984740745262"/>
  </sheetPr>
  <dimension ref="E8:R25"/>
  <sheetViews>
    <sheetView workbookViewId="0">
      <selection activeCell="E8" sqref="E8:R25"/>
    </sheetView>
  </sheetViews>
  <sheetFormatPr defaultRowHeight="14.4"/>
  <sheetData>
    <row r="8" spans="5:18">
      <c r="E8" s="402" t="s">
        <v>541</v>
      </c>
      <c r="F8" s="402"/>
      <c r="G8" s="402"/>
      <c r="H8" s="402"/>
      <c r="I8" s="402"/>
      <c r="J8" s="402"/>
      <c r="K8" s="402"/>
      <c r="L8" s="402"/>
      <c r="M8" s="402"/>
      <c r="N8" s="402"/>
      <c r="O8" s="402"/>
      <c r="P8" s="402"/>
      <c r="Q8" s="402"/>
      <c r="R8" s="402"/>
    </row>
    <row r="9" spans="5:18">
      <c r="E9" s="402"/>
      <c r="F9" s="402"/>
      <c r="G9" s="402"/>
      <c r="H9" s="402"/>
      <c r="I9" s="402"/>
      <c r="J9" s="402"/>
      <c r="K9" s="402"/>
      <c r="L9" s="402"/>
      <c r="M9" s="402"/>
      <c r="N9" s="402"/>
      <c r="O9" s="402"/>
      <c r="P9" s="402"/>
      <c r="Q9" s="402"/>
      <c r="R9" s="402"/>
    </row>
    <row r="10" spans="5:18">
      <c r="E10" s="402"/>
      <c r="F10" s="402"/>
      <c r="G10" s="402"/>
      <c r="H10" s="402"/>
      <c r="I10" s="402"/>
      <c r="J10" s="402"/>
      <c r="K10" s="402"/>
      <c r="L10" s="402"/>
      <c r="M10" s="402"/>
      <c r="N10" s="402"/>
      <c r="O10" s="402"/>
      <c r="P10" s="402"/>
      <c r="Q10" s="402"/>
      <c r="R10" s="402"/>
    </row>
    <row r="11" spans="5:18">
      <c r="E11" s="402"/>
      <c r="F11" s="402"/>
      <c r="G11" s="402"/>
      <c r="H11" s="402"/>
      <c r="I11" s="402"/>
      <c r="J11" s="402"/>
      <c r="K11" s="402"/>
      <c r="L11" s="402"/>
      <c r="M11" s="402"/>
      <c r="N11" s="402"/>
      <c r="O11" s="402"/>
      <c r="P11" s="402"/>
      <c r="Q11" s="402"/>
      <c r="R11" s="402"/>
    </row>
    <row r="12" spans="5:18">
      <c r="E12" s="402"/>
      <c r="F12" s="402"/>
      <c r="G12" s="402"/>
      <c r="H12" s="402"/>
      <c r="I12" s="402"/>
      <c r="J12" s="402"/>
      <c r="K12" s="402"/>
      <c r="L12" s="402"/>
      <c r="M12" s="402"/>
      <c r="N12" s="402"/>
      <c r="O12" s="402"/>
      <c r="P12" s="402"/>
      <c r="Q12" s="402"/>
      <c r="R12" s="402"/>
    </row>
    <row r="13" spans="5:18">
      <c r="E13" s="402"/>
      <c r="F13" s="402"/>
      <c r="G13" s="402"/>
      <c r="H13" s="402"/>
      <c r="I13" s="402"/>
      <c r="J13" s="402"/>
      <c r="K13" s="402"/>
      <c r="L13" s="402"/>
      <c r="M13" s="402"/>
      <c r="N13" s="402"/>
      <c r="O13" s="402"/>
      <c r="P13" s="402"/>
      <c r="Q13" s="402"/>
      <c r="R13" s="402"/>
    </row>
    <row r="14" spans="5:18">
      <c r="E14" s="402"/>
      <c r="F14" s="402"/>
      <c r="G14" s="402"/>
      <c r="H14" s="402"/>
      <c r="I14" s="402"/>
      <c r="J14" s="402"/>
      <c r="K14" s="402"/>
      <c r="L14" s="402"/>
      <c r="M14" s="402"/>
      <c r="N14" s="402"/>
      <c r="O14" s="402"/>
      <c r="P14" s="402"/>
      <c r="Q14" s="402"/>
      <c r="R14" s="402"/>
    </row>
    <row r="15" spans="5:18">
      <c r="E15" s="402"/>
      <c r="F15" s="402"/>
      <c r="G15" s="402"/>
      <c r="H15" s="402"/>
      <c r="I15" s="402"/>
      <c r="J15" s="402"/>
      <c r="K15" s="402"/>
      <c r="L15" s="402"/>
      <c r="M15" s="402"/>
      <c r="N15" s="402"/>
      <c r="O15" s="402"/>
      <c r="P15" s="402"/>
      <c r="Q15" s="402"/>
      <c r="R15" s="402"/>
    </row>
    <row r="16" spans="5:18">
      <c r="E16" s="402"/>
      <c r="F16" s="402"/>
      <c r="G16" s="402"/>
      <c r="H16" s="402"/>
      <c r="I16" s="402"/>
      <c r="J16" s="402"/>
      <c r="K16" s="402"/>
      <c r="L16" s="402"/>
      <c r="M16" s="402"/>
      <c r="N16" s="402"/>
      <c r="O16" s="402"/>
      <c r="P16" s="402"/>
      <c r="Q16" s="402"/>
      <c r="R16" s="402"/>
    </row>
    <row r="17" spans="5:18">
      <c r="E17" s="402"/>
      <c r="F17" s="402"/>
      <c r="G17" s="402"/>
      <c r="H17" s="402"/>
      <c r="I17" s="402"/>
      <c r="J17" s="402"/>
      <c r="K17" s="402"/>
      <c r="L17" s="402"/>
      <c r="M17" s="402"/>
      <c r="N17" s="402"/>
      <c r="O17" s="402"/>
      <c r="P17" s="402"/>
      <c r="Q17" s="402"/>
      <c r="R17" s="402"/>
    </row>
    <row r="18" spans="5:18">
      <c r="E18" s="402"/>
      <c r="F18" s="402"/>
      <c r="G18" s="402"/>
      <c r="H18" s="402"/>
      <c r="I18" s="402"/>
      <c r="J18" s="402"/>
      <c r="K18" s="402"/>
      <c r="L18" s="402"/>
      <c r="M18" s="402"/>
      <c r="N18" s="402"/>
      <c r="O18" s="402"/>
      <c r="P18" s="402"/>
      <c r="Q18" s="402"/>
      <c r="R18" s="402"/>
    </row>
    <row r="19" spans="5:18">
      <c r="E19" s="402"/>
      <c r="F19" s="402"/>
      <c r="G19" s="402"/>
      <c r="H19" s="402"/>
      <c r="I19" s="402"/>
      <c r="J19" s="402"/>
      <c r="K19" s="402"/>
      <c r="L19" s="402"/>
      <c r="M19" s="402"/>
      <c r="N19" s="402"/>
      <c r="O19" s="402"/>
      <c r="P19" s="402"/>
      <c r="Q19" s="402"/>
      <c r="R19" s="402"/>
    </row>
    <row r="20" spans="5:18">
      <c r="E20" s="402"/>
      <c r="F20" s="402"/>
      <c r="G20" s="402"/>
      <c r="H20" s="402"/>
      <c r="I20" s="402"/>
      <c r="J20" s="402"/>
      <c r="K20" s="402"/>
      <c r="L20" s="402"/>
      <c r="M20" s="402"/>
      <c r="N20" s="402"/>
      <c r="O20" s="402"/>
      <c r="P20" s="402"/>
      <c r="Q20" s="402"/>
      <c r="R20" s="402"/>
    </row>
    <row r="21" spans="5:18">
      <c r="E21" s="402"/>
      <c r="F21" s="402"/>
      <c r="G21" s="402"/>
      <c r="H21" s="402"/>
      <c r="I21" s="402"/>
      <c r="J21" s="402"/>
      <c r="K21" s="402"/>
      <c r="L21" s="402"/>
      <c r="M21" s="402"/>
      <c r="N21" s="402"/>
      <c r="O21" s="402"/>
      <c r="P21" s="402"/>
      <c r="Q21" s="402"/>
      <c r="R21" s="402"/>
    </row>
    <row r="22" spans="5:18">
      <c r="E22" s="402"/>
      <c r="F22" s="402"/>
      <c r="G22" s="402"/>
      <c r="H22" s="402"/>
      <c r="I22" s="402"/>
      <c r="J22" s="402"/>
      <c r="K22" s="402"/>
      <c r="L22" s="402"/>
      <c r="M22" s="402"/>
      <c r="N22" s="402"/>
      <c r="O22" s="402"/>
      <c r="P22" s="402"/>
      <c r="Q22" s="402"/>
      <c r="R22" s="402"/>
    </row>
    <row r="23" spans="5:18">
      <c r="E23" s="402"/>
      <c r="F23" s="402"/>
      <c r="G23" s="402"/>
      <c r="H23" s="402"/>
      <c r="I23" s="402"/>
      <c r="J23" s="402"/>
      <c r="K23" s="402"/>
      <c r="L23" s="402"/>
      <c r="M23" s="402"/>
      <c r="N23" s="402"/>
      <c r="O23" s="402"/>
      <c r="P23" s="402"/>
      <c r="Q23" s="402"/>
      <c r="R23" s="402"/>
    </row>
    <row r="24" spans="5:18">
      <c r="E24" s="402"/>
      <c r="F24" s="402"/>
      <c r="G24" s="402"/>
      <c r="H24" s="402"/>
      <c r="I24" s="402"/>
      <c r="J24" s="402"/>
      <c r="K24" s="402"/>
      <c r="L24" s="402"/>
      <c r="M24" s="402"/>
      <c r="N24" s="402"/>
      <c r="O24" s="402"/>
      <c r="P24" s="402"/>
      <c r="Q24" s="402"/>
      <c r="R24" s="402"/>
    </row>
    <row r="25" spans="5:18">
      <c r="E25" s="402"/>
      <c r="F25" s="402"/>
      <c r="G25" s="402"/>
      <c r="H25" s="402"/>
      <c r="I25" s="402"/>
      <c r="J25" s="402"/>
      <c r="K25" s="402"/>
      <c r="L25" s="402"/>
      <c r="M25" s="402"/>
      <c r="N25" s="402"/>
      <c r="O25" s="402"/>
      <c r="P25" s="402"/>
      <c r="Q25" s="402"/>
      <c r="R25" s="402"/>
    </row>
  </sheetData>
  <sheetProtection algorithmName="SHA-512" hashValue="JbdUGpHTc5x04dYFQXEBMWoXiawmfhT1TgY+AadSns3x23hDPfgNQ5To/eAugkm04gQmncMqmKk1u6pMTqfkPw==" saltValue="piAMXwXhHhrdGv8bX0pSfA==" spinCount="100000" sheet="1" objects="1" scenarios="1"/>
  <mergeCells count="1">
    <mergeCell ref="E8:R2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sheetPr>
  <dimension ref="A1:AB224"/>
  <sheetViews>
    <sheetView showGridLines="0" zoomScale="90" zoomScaleNormal="90" zoomScaleSheetLayoutView="90" workbookViewId="0">
      <selection activeCell="G4" sqref="G4"/>
    </sheetView>
  </sheetViews>
  <sheetFormatPr defaultColWidth="9.109375" defaultRowHeight="14.4"/>
  <cols>
    <col min="1" max="1" width="3.88671875" customWidth="1"/>
    <col min="2" max="2" width="41" customWidth="1"/>
    <col min="3" max="3" width="38.5546875" customWidth="1"/>
    <col min="4" max="4" width="8.44140625" customWidth="1"/>
    <col min="5" max="5" width="9.44140625" customWidth="1"/>
    <col min="6" max="6" width="14.5546875" customWidth="1"/>
    <col min="7" max="8" width="18.33203125" customWidth="1"/>
    <col min="9" max="9" width="18" customWidth="1"/>
    <col min="10" max="10" width="19.88671875" customWidth="1"/>
    <col min="11" max="11" width="19.109375" customWidth="1"/>
    <col min="12" max="12" width="17.44140625" customWidth="1"/>
    <col min="13" max="13" width="20" customWidth="1"/>
    <col min="14" max="14" width="19" customWidth="1"/>
    <col min="15" max="15" width="13.6640625" customWidth="1"/>
    <col min="16" max="16" width="13" customWidth="1"/>
    <col min="17" max="17" width="17.44140625" customWidth="1"/>
    <col min="18" max="18" width="15.109375" customWidth="1"/>
    <col min="19" max="19" width="18" customWidth="1"/>
    <col min="20" max="20" width="10.5546875" customWidth="1"/>
    <col min="21" max="21" width="45.33203125" hidden="1" customWidth="1"/>
    <col min="22" max="22" width="11.109375" hidden="1" customWidth="1"/>
    <col min="23" max="23" width="9.6640625" hidden="1" customWidth="1"/>
    <col min="24" max="24" width="10.88671875" hidden="1" customWidth="1"/>
    <col min="25" max="25" width="9.5546875" hidden="1" customWidth="1"/>
    <col min="26" max="26" width="9.109375" hidden="1" customWidth="1"/>
    <col min="27" max="27" width="8.109375" hidden="1" customWidth="1"/>
    <col min="28" max="28" width="9.109375" hidden="1" customWidth="1"/>
  </cols>
  <sheetData>
    <row r="1" spans="2:24" ht="9.75" customHeight="1" thickBot="1"/>
    <row r="2" spans="2:24" s="63" customFormat="1" ht="18.600000000000001" thickBot="1">
      <c r="B2" s="434" t="s">
        <v>514</v>
      </c>
      <c r="C2" s="435"/>
      <c r="D2" s="435"/>
      <c r="E2" s="435"/>
      <c r="F2" s="435"/>
      <c r="G2" s="435"/>
      <c r="H2" s="435"/>
      <c r="I2" s="435"/>
      <c r="J2" s="435"/>
      <c r="K2" s="435"/>
      <c r="L2" s="435"/>
      <c r="M2" s="435"/>
      <c r="N2" s="435"/>
      <c r="O2" s="435"/>
      <c r="P2" s="436"/>
      <c r="Q2" s="300"/>
    </row>
    <row r="3" spans="2:24" ht="17.25" customHeight="1">
      <c r="B3" s="249" t="s">
        <v>337</v>
      </c>
      <c r="C3" s="440"/>
      <c r="D3" s="440"/>
      <c r="E3" s="440"/>
      <c r="F3" s="440"/>
      <c r="G3" s="440"/>
      <c r="H3" s="266"/>
      <c r="I3" s="86"/>
      <c r="J3" s="86"/>
      <c r="K3" s="86"/>
      <c r="U3" s="68" t="s">
        <v>724</v>
      </c>
      <c r="V3" s="87"/>
    </row>
    <row r="4" spans="2:24" ht="63" customHeight="1">
      <c r="H4" s="86"/>
      <c r="I4" s="86"/>
      <c r="J4" s="86"/>
      <c r="K4" s="86"/>
      <c r="L4" s="89" t="s">
        <v>433</v>
      </c>
      <c r="M4" s="90" t="s">
        <v>673</v>
      </c>
      <c r="N4" s="90" t="s">
        <v>712</v>
      </c>
      <c r="U4" s="63" t="s">
        <v>338</v>
      </c>
      <c r="V4" s="87"/>
    </row>
    <row r="5" spans="2:24">
      <c r="B5" s="88" t="s">
        <v>515</v>
      </c>
      <c r="C5" s="444"/>
      <c r="D5" s="444"/>
      <c r="E5" s="444"/>
      <c r="F5" s="444"/>
      <c r="G5" s="444"/>
      <c r="H5" s="86"/>
      <c r="I5" s="89" t="s">
        <v>339</v>
      </c>
      <c r="J5" s="90" t="s">
        <v>340</v>
      </c>
      <c r="L5" s="89" t="s">
        <v>566</v>
      </c>
      <c r="M5" s="111"/>
      <c r="N5" s="111"/>
      <c r="T5" s="63"/>
      <c r="U5" s="87"/>
    </row>
    <row r="6" spans="2:24">
      <c r="B6" s="88" t="s">
        <v>342</v>
      </c>
      <c r="C6" s="445"/>
      <c r="D6" s="445"/>
      <c r="E6" s="445"/>
      <c r="F6" s="445"/>
      <c r="G6" s="445"/>
      <c r="H6" s="264" t="s">
        <v>341</v>
      </c>
      <c r="I6" s="32"/>
      <c r="J6" s="111"/>
      <c r="L6" s="89" t="s">
        <v>672</v>
      </c>
      <c r="M6" s="111"/>
      <c r="N6" s="111"/>
      <c r="T6" s="63"/>
      <c r="U6" s="87"/>
    </row>
    <row r="7" spans="2:24">
      <c r="B7" s="88" t="s">
        <v>549</v>
      </c>
      <c r="C7" s="441"/>
      <c r="D7" s="442"/>
      <c r="E7" s="442"/>
      <c r="F7" s="442"/>
      <c r="G7" s="443"/>
      <c r="H7" s="264" t="s">
        <v>343</v>
      </c>
      <c r="I7" s="32"/>
      <c r="J7" s="111"/>
      <c r="L7" s="89" t="s">
        <v>198</v>
      </c>
      <c r="M7" s="111"/>
      <c r="N7" s="111"/>
      <c r="U7" s="63"/>
    </row>
    <row r="8" spans="2:24">
      <c r="B8" s="88" t="s">
        <v>551</v>
      </c>
      <c r="C8" s="441"/>
      <c r="D8" s="442"/>
      <c r="E8" s="442"/>
      <c r="F8" s="442"/>
      <c r="G8" s="443"/>
      <c r="U8" s="63"/>
    </row>
    <row r="9" spans="2:24">
      <c r="B9" s="88" t="s">
        <v>528</v>
      </c>
      <c r="C9" s="437"/>
      <c r="D9" s="438"/>
      <c r="E9" s="438"/>
      <c r="F9" s="438"/>
      <c r="G9" s="439"/>
      <c r="H9" s="264" t="s">
        <v>538</v>
      </c>
      <c r="I9" s="86"/>
      <c r="J9" s="86"/>
      <c r="L9" s="93" t="s">
        <v>345</v>
      </c>
      <c r="M9" s="33"/>
      <c r="N9" s="153" t="s">
        <v>548</v>
      </c>
      <c r="U9" s="424" t="s">
        <v>20</v>
      </c>
      <c r="V9" s="424"/>
    </row>
    <row r="10" spans="2:24">
      <c r="B10" s="91" t="s">
        <v>550</v>
      </c>
      <c r="C10" s="425"/>
      <c r="D10" s="426"/>
      <c r="E10" s="426"/>
      <c r="F10" s="426"/>
      <c r="G10" s="427"/>
      <c r="U10" s="35" t="s">
        <v>565</v>
      </c>
      <c r="V10" s="92">
        <v>301.49</v>
      </c>
    </row>
    <row r="11" spans="2:24" ht="15" customHeight="1">
      <c r="B11" s="94" t="s">
        <v>774</v>
      </c>
      <c r="C11" s="425"/>
      <c r="D11" s="426"/>
      <c r="E11" s="426"/>
      <c r="F11" s="426"/>
      <c r="G11" s="427"/>
      <c r="U11" s="35" t="s">
        <v>99</v>
      </c>
      <c r="V11" s="92">
        <v>301.49</v>
      </c>
      <c r="X11" s="63"/>
    </row>
    <row r="12" spans="2:24" ht="15" customHeight="1">
      <c r="B12" s="94" t="s">
        <v>775</v>
      </c>
      <c r="C12" s="425"/>
      <c r="D12" s="426"/>
      <c r="E12" s="426"/>
      <c r="F12" s="426"/>
      <c r="G12" s="427"/>
      <c r="H12" s="86"/>
      <c r="I12" s="86"/>
      <c r="J12" s="86"/>
      <c r="U12" s="96" t="s">
        <v>344</v>
      </c>
      <c r="V12" s="95"/>
    </row>
    <row r="13" spans="2:24" ht="15" customHeight="1" thickBot="1">
      <c r="B13" s="109"/>
      <c r="C13" s="104"/>
      <c r="D13" s="104"/>
      <c r="E13" s="104"/>
      <c r="F13" s="104"/>
      <c r="G13" s="104"/>
      <c r="H13" s="104"/>
      <c r="I13" s="86"/>
      <c r="J13" s="86"/>
      <c r="K13" s="86"/>
      <c r="U13" s="35" t="s">
        <v>346</v>
      </c>
      <c r="V13" s="92">
        <v>301.49</v>
      </c>
      <c r="X13" s="63"/>
    </row>
    <row r="14" spans="2:24" s="63" customFormat="1" ht="24" customHeight="1" thickBot="1">
      <c r="B14" s="434" t="s">
        <v>525</v>
      </c>
      <c r="C14" s="435"/>
      <c r="D14" s="435"/>
      <c r="E14" s="435"/>
      <c r="F14" s="435"/>
      <c r="G14" s="435"/>
      <c r="H14" s="435"/>
      <c r="I14" s="435"/>
      <c r="J14" s="435"/>
      <c r="K14" s="435"/>
      <c r="L14" s="435"/>
      <c r="M14" s="435"/>
      <c r="N14" s="435"/>
      <c r="O14" s="435"/>
      <c r="P14" s="435"/>
      <c r="Q14" s="435"/>
      <c r="R14" s="435"/>
      <c r="S14" s="436"/>
      <c r="U14" s="35" t="s">
        <v>347</v>
      </c>
      <c r="V14" s="92">
        <v>301.49</v>
      </c>
    </row>
    <row r="15" spans="2:24" ht="15" customHeight="1" thickBot="1">
      <c r="B15" s="294"/>
      <c r="C15" s="403" t="s">
        <v>684</v>
      </c>
      <c r="D15" s="404"/>
      <c r="E15" s="404"/>
      <c r="F15" s="404"/>
      <c r="G15" s="404"/>
      <c r="H15" s="404"/>
      <c r="I15" s="404"/>
      <c r="J15" s="404"/>
      <c r="K15" s="404"/>
      <c r="L15" s="404"/>
      <c r="M15" s="405"/>
      <c r="O15" s="428" t="s">
        <v>707</v>
      </c>
      <c r="P15" s="428"/>
      <c r="Q15" s="428"/>
      <c r="R15" s="428"/>
      <c r="S15" s="428"/>
      <c r="U15" s="63"/>
      <c r="V15" s="156"/>
      <c r="W15" s="156"/>
    </row>
    <row r="16" spans="2:24" ht="31.2" customHeight="1" thickBot="1">
      <c r="B16" s="406" t="s">
        <v>349</v>
      </c>
      <c r="C16" s="407"/>
      <c r="D16" s="407"/>
      <c r="E16" s="407"/>
      <c r="F16" s="407"/>
      <c r="G16" s="407"/>
      <c r="H16" s="407"/>
      <c r="I16" s="407"/>
      <c r="J16" s="407"/>
      <c r="K16" s="407"/>
      <c r="L16" s="407"/>
      <c r="M16" s="408"/>
      <c r="O16" s="281" t="s">
        <v>523</v>
      </c>
      <c r="P16" s="282" t="s">
        <v>351</v>
      </c>
      <c r="Q16" s="301" t="s">
        <v>725</v>
      </c>
      <c r="R16" s="283" t="s">
        <v>350</v>
      </c>
      <c r="S16" s="283" t="s">
        <v>352</v>
      </c>
      <c r="U16" s="63"/>
      <c r="V16" s="157"/>
    </row>
    <row r="17" spans="2:25" ht="44.25" customHeight="1">
      <c r="B17" s="155" t="s">
        <v>433</v>
      </c>
      <c r="C17" s="115" t="s">
        <v>527</v>
      </c>
      <c r="D17" s="270" t="s">
        <v>710</v>
      </c>
      <c r="E17" s="270" t="s">
        <v>688</v>
      </c>
      <c r="F17" s="115" t="s">
        <v>523</v>
      </c>
      <c r="G17" s="115" t="s">
        <v>544</v>
      </c>
      <c r="H17" s="134" t="s">
        <v>552</v>
      </c>
      <c r="I17" s="134" t="s">
        <v>11</v>
      </c>
      <c r="J17" s="116" t="s">
        <v>353</v>
      </c>
      <c r="K17" s="116" t="s">
        <v>516</v>
      </c>
      <c r="L17" s="116" t="s">
        <v>351</v>
      </c>
      <c r="M17" s="122" t="s">
        <v>529</v>
      </c>
      <c r="N17" s="106" t="s">
        <v>354</v>
      </c>
      <c r="O17" s="284">
        <v>1</v>
      </c>
      <c r="P17" s="285">
        <v>4</v>
      </c>
      <c r="Q17" s="285"/>
      <c r="R17" s="286">
        <v>0.25</v>
      </c>
      <c r="S17" s="287">
        <f>R17*P17</f>
        <v>1</v>
      </c>
      <c r="X17" s="35"/>
      <c r="Y17" s="95"/>
    </row>
    <row r="18" spans="2:25" ht="15" customHeight="1">
      <c r="B18" s="117" t="s">
        <v>355</v>
      </c>
      <c r="C18" s="105"/>
      <c r="D18" s="276"/>
      <c r="E18" s="276"/>
      <c r="F18" s="276"/>
      <c r="G18" s="279">
        <f>$C$8</f>
        <v>0</v>
      </c>
      <c r="H18" s="248"/>
      <c r="I18" s="135"/>
      <c r="J18" s="103" t="str">
        <f>IFERROR(VLOOKUP(C18,U:V,2,FALSE),"")</f>
        <v/>
      </c>
      <c r="K18" s="107" t="s">
        <v>517</v>
      </c>
      <c r="L18" s="112"/>
      <c r="M18" s="131" t="str">
        <f>IFERROR(IF(J18="Calculate","Ind. Det.",J18*L18),"")</f>
        <v/>
      </c>
      <c r="O18" s="119"/>
      <c r="P18" s="297"/>
      <c r="Q18" s="297"/>
      <c r="R18" s="247" t="str">
        <f>IFERROR(O18/P18,"")</f>
        <v/>
      </c>
      <c r="S18" s="120" t="str">
        <f t="shared" ref="S18:S52" si="0">IFERROR(R18*P18,"")</f>
        <v/>
      </c>
      <c r="X18" s="35"/>
      <c r="Y18" s="95"/>
    </row>
    <row r="19" spans="2:25" ht="15" customHeight="1">
      <c r="B19" s="117" t="s">
        <v>356</v>
      </c>
      <c r="C19" s="105"/>
      <c r="D19" s="276"/>
      <c r="E19" s="276"/>
      <c r="F19" s="113"/>
      <c r="G19" s="113"/>
      <c r="H19" s="248"/>
      <c r="I19" s="135"/>
      <c r="J19" s="103" t="str">
        <f>IFERROR(VLOOKUP(C19,U:V,2,FALSE),"")</f>
        <v/>
      </c>
      <c r="K19" s="107" t="s">
        <v>23</v>
      </c>
      <c r="L19" s="103"/>
      <c r="M19" s="131" t="str">
        <f>IFERROR(IF(J19="Calculate","Ind. Det.",J19*L19),"")</f>
        <v/>
      </c>
      <c r="N19" s="108" t="s">
        <v>522</v>
      </c>
      <c r="O19" s="288">
        <f>F19</f>
        <v>0</v>
      </c>
      <c r="P19" s="261"/>
      <c r="Q19" s="247"/>
      <c r="R19" s="247" t="str">
        <f t="shared" ref="R19:R54" si="1">IFERROR(O19/P19,"")</f>
        <v/>
      </c>
      <c r="S19" s="120" t="str">
        <f t="shared" si="0"/>
        <v/>
      </c>
      <c r="T19" s="108" t="s">
        <v>522</v>
      </c>
      <c r="X19" s="35"/>
      <c r="Y19" s="95"/>
    </row>
    <row r="20" spans="2:25" ht="15" customHeight="1">
      <c r="B20" s="271" t="s">
        <v>687</v>
      </c>
      <c r="C20" s="105"/>
      <c r="D20" s="276"/>
      <c r="E20" s="276"/>
      <c r="F20" s="278">
        <f>S20</f>
        <v>0</v>
      </c>
      <c r="G20" s="280"/>
      <c r="H20" s="248"/>
      <c r="I20" s="135"/>
      <c r="J20" s="103"/>
      <c r="K20" s="107" t="s">
        <v>23</v>
      </c>
      <c r="L20" s="276">
        <v>30</v>
      </c>
      <c r="M20" s="131"/>
      <c r="N20" s="108" t="s">
        <v>522</v>
      </c>
      <c r="O20" s="288">
        <f>S20</f>
        <v>0</v>
      </c>
      <c r="P20" s="262"/>
      <c r="Q20" s="262"/>
      <c r="R20" s="247" t="str">
        <f>R19</f>
        <v/>
      </c>
      <c r="S20" s="120">
        <f>IFERROR(R20*P20,0)</f>
        <v>0</v>
      </c>
      <c r="T20" s="108" t="s">
        <v>692</v>
      </c>
      <c r="X20" s="35"/>
      <c r="Y20" s="95"/>
    </row>
    <row r="21" spans="2:25" ht="15" customHeight="1">
      <c r="B21" s="117" t="s">
        <v>356</v>
      </c>
      <c r="C21" s="105"/>
      <c r="D21" s="276"/>
      <c r="E21" s="276"/>
      <c r="F21" s="280"/>
      <c r="G21" s="280"/>
      <c r="H21" s="248"/>
      <c r="I21" s="135"/>
      <c r="J21" s="103" t="str">
        <f>IFERROR(VLOOKUP(C21,U:V,2,FALSE),"")</f>
        <v/>
      </c>
      <c r="K21" s="107" t="s">
        <v>23</v>
      </c>
      <c r="L21" s="103"/>
      <c r="M21" s="131" t="str">
        <f>IFERROR(IF(J21="Calculate","Ind. Det.",J21*L21),"")</f>
        <v/>
      </c>
      <c r="N21" s="108" t="s">
        <v>522</v>
      </c>
      <c r="O21" s="288">
        <f>F21</f>
        <v>0</v>
      </c>
      <c r="P21" s="262"/>
      <c r="Q21" s="247"/>
      <c r="R21" s="247" t="str">
        <f t="shared" si="1"/>
        <v/>
      </c>
      <c r="S21" s="120" t="str">
        <f t="shared" si="0"/>
        <v/>
      </c>
      <c r="T21" s="108" t="s">
        <v>522</v>
      </c>
      <c r="X21" s="35"/>
      <c r="Y21" s="95"/>
    </row>
    <row r="22" spans="2:25" ht="15" customHeight="1">
      <c r="B22" s="271" t="s">
        <v>687</v>
      </c>
      <c r="C22" s="105"/>
      <c r="D22" s="276"/>
      <c r="E22" s="276"/>
      <c r="F22" s="278">
        <f>S22</f>
        <v>0</v>
      </c>
      <c r="G22" s="280"/>
      <c r="H22" s="248"/>
      <c r="I22" s="135"/>
      <c r="J22" s="103"/>
      <c r="K22" s="107" t="s">
        <v>23</v>
      </c>
      <c r="L22" s="276">
        <v>30</v>
      </c>
      <c r="M22" s="131"/>
      <c r="N22" s="108" t="s">
        <v>522</v>
      </c>
      <c r="O22" s="288">
        <f>S22</f>
        <v>0</v>
      </c>
      <c r="P22" s="262"/>
      <c r="Q22" s="262"/>
      <c r="R22" s="247" t="str">
        <f>R21</f>
        <v/>
      </c>
      <c r="S22" s="120">
        <f>IFERROR(R22*P22,0)</f>
        <v>0</v>
      </c>
      <c r="T22" s="108" t="s">
        <v>692</v>
      </c>
      <c r="X22" s="35"/>
      <c r="Y22" s="95"/>
    </row>
    <row r="23" spans="2:25" ht="15" customHeight="1">
      <c r="B23" s="117" t="s">
        <v>357</v>
      </c>
      <c r="C23" s="105"/>
      <c r="D23" s="277"/>
      <c r="E23" s="277"/>
      <c r="F23" s="103"/>
      <c r="G23" s="280"/>
      <c r="H23" s="248"/>
      <c r="I23" s="135"/>
      <c r="J23" s="103" t="str">
        <f>IFERROR(VLOOKUP(C23,U:V,2,FALSE),"")</f>
        <v/>
      </c>
      <c r="K23" s="107" t="s">
        <v>524</v>
      </c>
      <c r="L23" s="112">
        <f>D23*E23</f>
        <v>0</v>
      </c>
      <c r="M23" s="131" t="str">
        <f t="shared" ref="M23:M54" si="2">IFERROR(IF(J23="Calculate","Ind. Det.",J23*L23),"")</f>
        <v/>
      </c>
      <c r="N23" s="108"/>
      <c r="O23" s="246"/>
      <c r="P23" s="297"/>
      <c r="Q23" s="297"/>
      <c r="R23" s="247" t="str">
        <f t="shared" si="1"/>
        <v/>
      </c>
      <c r="S23" s="120" t="str">
        <f t="shared" si="0"/>
        <v/>
      </c>
      <c r="T23" s="108"/>
      <c r="X23" s="35"/>
      <c r="Y23" s="95"/>
    </row>
    <row r="24" spans="2:25" ht="15" customHeight="1">
      <c r="B24" s="117" t="s">
        <v>357</v>
      </c>
      <c r="C24" s="105"/>
      <c r="D24" s="277"/>
      <c r="E24" s="277"/>
      <c r="F24" s="103"/>
      <c r="G24" s="280"/>
      <c r="H24" s="248"/>
      <c r="I24" s="135"/>
      <c r="J24" s="103" t="str">
        <f>IFERROR(VLOOKUP(C24,U:V,2,FALSE),"")</f>
        <v/>
      </c>
      <c r="K24" s="107" t="s">
        <v>524</v>
      </c>
      <c r="L24" s="112">
        <f>D24*E24</f>
        <v>0</v>
      </c>
      <c r="M24" s="131" t="str">
        <f t="shared" si="2"/>
        <v/>
      </c>
      <c r="N24" s="108"/>
      <c r="O24" s="246"/>
      <c r="P24" s="297"/>
      <c r="Q24" s="297"/>
      <c r="R24" s="247" t="str">
        <f t="shared" si="1"/>
        <v/>
      </c>
      <c r="S24" s="120" t="str">
        <f t="shared" si="0"/>
        <v/>
      </c>
      <c r="T24" s="108"/>
      <c r="X24" s="35"/>
      <c r="Y24" s="95"/>
    </row>
    <row r="25" spans="2:25" ht="15" customHeight="1">
      <c r="B25" s="117" t="s">
        <v>358</v>
      </c>
      <c r="C25" s="105"/>
      <c r="D25" s="277"/>
      <c r="E25" s="277"/>
      <c r="F25" s="280"/>
      <c r="G25" s="280"/>
      <c r="H25" s="248"/>
      <c r="I25" s="135"/>
      <c r="J25" s="103" t="str">
        <f>IFERROR(VLOOKUP(C25,U:V,2,FALSE),"")</f>
        <v/>
      </c>
      <c r="K25" s="107" t="s">
        <v>524</v>
      </c>
      <c r="L25" s="276"/>
      <c r="M25" s="131" t="str">
        <f t="shared" si="2"/>
        <v/>
      </c>
      <c r="N25" s="108" t="s">
        <v>522</v>
      </c>
      <c r="O25" s="288">
        <f>F25</f>
        <v>0</v>
      </c>
      <c r="P25" s="298">
        <f>ROUND(D25*E25,0)</f>
        <v>0</v>
      </c>
      <c r="Q25" s="247"/>
      <c r="R25" s="247" t="str">
        <f>IFERROR(O25/P25,"")</f>
        <v/>
      </c>
      <c r="S25" s="293" t="str">
        <f>IFERROR(R25*P25,"")</f>
        <v/>
      </c>
      <c r="T25" s="108" t="s">
        <v>522</v>
      </c>
      <c r="X25" s="35"/>
      <c r="Y25" s="95"/>
    </row>
    <row r="26" spans="2:25" ht="15" customHeight="1">
      <c r="B26" s="271" t="s">
        <v>690</v>
      </c>
      <c r="C26" s="105"/>
      <c r="D26" s="276"/>
      <c r="E26" s="276"/>
      <c r="F26" s="278">
        <f>IFERROR(SUM(O26),0)</f>
        <v>0</v>
      </c>
      <c r="G26" s="280"/>
      <c r="H26" s="248"/>
      <c r="I26" s="135"/>
      <c r="J26" s="103"/>
      <c r="K26" s="107" t="s">
        <v>524</v>
      </c>
      <c r="L26" s="276"/>
      <c r="M26" s="131"/>
      <c r="N26" s="108"/>
      <c r="O26" s="288">
        <f>IFERROR(ROUND((O25/P25)*(D25*30/7),2),0)</f>
        <v>0</v>
      </c>
      <c r="P26" s="299" t="e">
        <f>ROUND(P25/E25,0)*4.285-Q26</f>
        <v>#DIV/0!</v>
      </c>
      <c r="Q26" s="297"/>
      <c r="R26" s="247" t="str">
        <f>R25</f>
        <v/>
      </c>
      <c r="S26" s="293">
        <f>IFERROR(O26,0)</f>
        <v>0</v>
      </c>
      <c r="T26" s="108" t="s">
        <v>692</v>
      </c>
      <c r="U26" s="97"/>
      <c r="X26" s="35"/>
      <c r="Y26" s="95"/>
    </row>
    <row r="27" spans="2:25" ht="15" customHeight="1">
      <c r="B27" s="117" t="s">
        <v>358</v>
      </c>
      <c r="C27" s="105"/>
      <c r="D27" s="277"/>
      <c r="E27" s="277"/>
      <c r="F27" s="280"/>
      <c r="G27" s="280"/>
      <c r="H27" s="248"/>
      <c r="I27" s="135"/>
      <c r="J27" s="103" t="str">
        <f>IFERROR(VLOOKUP(C27,U:V,2,FALSE),"")</f>
        <v/>
      </c>
      <c r="K27" s="107" t="s">
        <v>524</v>
      </c>
      <c r="L27" s="276" t="str">
        <f t="shared" ref="L27" si="3">IFERROR(F27/J27,"")</f>
        <v/>
      </c>
      <c r="M27" s="131" t="str">
        <f t="shared" ref="M27" si="4">IFERROR(IF(J27="Calculate","Ind. Det.",J27*L27),"")</f>
        <v/>
      </c>
      <c r="N27" s="108" t="s">
        <v>522</v>
      </c>
      <c r="O27" s="288">
        <f t="shared" ref="O27:O36" si="5">F27</f>
        <v>0</v>
      </c>
      <c r="P27" s="298">
        <f>ROUND(D27*E27,0)</f>
        <v>0</v>
      </c>
      <c r="Q27" s="247"/>
      <c r="R27" s="247" t="str">
        <f t="shared" si="1"/>
        <v/>
      </c>
      <c r="S27" s="293" t="str">
        <f>IFERROR(R27*P27,"")</f>
        <v/>
      </c>
      <c r="T27" s="108" t="s">
        <v>522</v>
      </c>
      <c r="X27" s="35"/>
      <c r="Y27" s="95"/>
    </row>
    <row r="28" spans="2:25" ht="15" customHeight="1">
      <c r="B28" s="271" t="s">
        <v>690</v>
      </c>
      <c r="C28" s="105"/>
      <c r="D28" s="276"/>
      <c r="E28" s="276"/>
      <c r="F28" s="278">
        <f>IFERROR(SUM(O28),0)</f>
        <v>0</v>
      </c>
      <c r="G28" s="280"/>
      <c r="H28" s="248"/>
      <c r="I28" s="135"/>
      <c r="J28" s="103"/>
      <c r="K28" s="107" t="s">
        <v>524</v>
      </c>
      <c r="L28" s="276"/>
      <c r="M28" s="131"/>
      <c r="N28" s="108"/>
      <c r="O28" s="288">
        <f>IFERROR(ROUND((O27/P27)*(D27*30/7),2),0)</f>
        <v>0</v>
      </c>
      <c r="P28" s="299" t="e">
        <f>ROUND(P27/E27,0)*4.285-Q28</f>
        <v>#DIV/0!</v>
      </c>
      <c r="Q28" s="297"/>
      <c r="R28" s="247" t="str">
        <f>R27</f>
        <v/>
      </c>
      <c r="S28" s="293">
        <f>IFERROR(O28,0)</f>
        <v>0</v>
      </c>
      <c r="T28" s="108" t="s">
        <v>692</v>
      </c>
      <c r="U28" s="97"/>
      <c r="X28" s="35"/>
      <c r="Y28" s="95"/>
    </row>
    <row r="29" spans="2:25" ht="15" customHeight="1">
      <c r="B29" s="117" t="s">
        <v>359</v>
      </c>
      <c r="C29" s="105"/>
      <c r="D29" s="277"/>
      <c r="E29" s="277"/>
      <c r="F29" s="280"/>
      <c r="G29" s="280"/>
      <c r="H29" s="248"/>
      <c r="I29" s="135"/>
      <c r="J29" s="103" t="str">
        <f>IFERROR(VLOOKUP(C29,U:V,2,FALSE),"")</f>
        <v/>
      </c>
      <c r="K29" s="107" t="s">
        <v>524</v>
      </c>
      <c r="L29" s="276" t="str">
        <f t="shared" ref="L29:L49" si="6">IFERROR(F29/J29,"")</f>
        <v/>
      </c>
      <c r="M29" s="131" t="str">
        <f t="shared" si="2"/>
        <v/>
      </c>
      <c r="N29" s="108" t="s">
        <v>522</v>
      </c>
      <c r="O29" s="288">
        <f t="shared" ref="O29" si="7">F29</f>
        <v>0</v>
      </c>
      <c r="P29" s="298">
        <f>ROUND(D29*E29,0)</f>
        <v>0</v>
      </c>
      <c r="Q29" s="247"/>
      <c r="R29" s="247" t="str">
        <f t="shared" si="1"/>
        <v/>
      </c>
      <c r="S29" s="293" t="str">
        <f t="shared" si="0"/>
        <v/>
      </c>
      <c r="T29" s="108" t="s">
        <v>522</v>
      </c>
      <c r="X29" s="35"/>
      <c r="Y29" s="95"/>
    </row>
    <row r="30" spans="2:25" ht="15" customHeight="1">
      <c r="B30" s="271" t="s">
        <v>691</v>
      </c>
      <c r="C30" s="105"/>
      <c r="D30" s="276"/>
      <c r="E30" s="276"/>
      <c r="F30" s="278">
        <f>IFERROR(SUM(O30),0)</f>
        <v>0</v>
      </c>
      <c r="G30" s="280"/>
      <c r="H30" s="248"/>
      <c r="I30" s="135"/>
      <c r="J30" s="103"/>
      <c r="K30" s="107" t="s">
        <v>524</v>
      </c>
      <c r="L30" s="276"/>
      <c r="M30" s="131"/>
      <c r="N30" s="108"/>
      <c r="O30" s="288">
        <f>IFERROR(ROUND((O29/P29)*(D29*30/7),2),0)</f>
        <v>0</v>
      </c>
      <c r="P30" s="299" t="e">
        <f>ROUND(P29/E29,0)*4.285-Q30</f>
        <v>#DIV/0!</v>
      </c>
      <c r="Q30" s="297"/>
      <c r="R30" s="247" t="str">
        <f>R29</f>
        <v/>
      </c>
      <c r="S30" s="293">
        <f>IFERROR(O30,0)</f>
        <v>0</v>
      </c>
      <c r="T30" s="108" t="s">
        <v>692</v>
      </c>
      <c r="X30" s="35"/>
      <c r="Y30" s="95"/>
    </row>
    <row r="31" spans="2:25" ht="15" customHeight="1">
      <c r="B31" s="117" t="s">
        <v>359</v>
      </c>
      <c r="C31" s="105"/>
      <c r="D31" s="277"/>
      <c r="E31" s="277"/>
      <c r="F31" s="280"/>
      <c r="G31" s="280"/>
      <c r="H31" s="248"/>
      <c r="I31" s="135"/>
      <c r="J31" s="103" t="str">
        <f>IFERROR(VLOOKUP(C31,U:V,2,FALSE),"")</f>
        <v/>
      </c>
      <c r="K31" s="107" t="s">
        <v>524</v>
      </c>
      <c r="L31" s="276" t="str">
        <f t="shared" ref="L31" si="8">IFERROR(F31/J31,"")</f>
        <v/>
      </c>
      <c r="M31" s="131" t="str">
        <f t="shared" ref="M31" si="9">IFERROR(IF(J31="Calculate","Ind. Det.",J31*L31),"")</f>
        <v/>
      </c>
      <c r="N31" s="108" t="s">
        <v>522</v>
      </c>
      <c r="O31" s="288">
        <f t="shared" ref="O31" si="10">F31</f>
        <v>0</v>
      </c>
      <c r="P31" s="298">
        <f>ROUND(D31*E31,0)</f>
        <v>0</v>
      </c>
      <c r="Q31" s="247"/>
      <c r="R31" s="247" t="str">
        <f t="shared" si="1"/>
        <v/>
      </c>
      <c r="S31" s="293" t="str">
        <f t="shared" si="0"/>
        <v/>
      </c>
      <c r="T31" s="108" t="s">
        <v>522</v>
      </c>
      <c r="X31" s="35"/>
      <c r="Y31" s="95"/>
    </row>
    <row r="32" spans="2:25" ht="15" customHeight="1">
      <c r="B32" s="271" t="s">
        <v>691</v>
      </c>
      <c r="C32" s="105"/>
      <c r="D32" s="276"/>
      <c r="E32" s="276"/>
      <c r="F32" s="278">
        <f>IFERROR(SUM(O32),0)</f>
        <v>0</v>
      </c>
      <c r="G32" s="280"/>
      <c r="H32" s="248"/>
      <c r="I32" s="135"/>
      <c r="J32" s="103"/>
      <c r="K32" s="107" t="s">
        <v>524</v>
      </c>
      <c r="L32" s="276"/>
      <c r="M32" s="131"/>
      <c r="N32" s="108"/>
      <c r="O32" s="288">
        <f>IFERROR(ROUND((O31/P31)*(D31*30/7),2),0)</f>
        <v>0</v>
      </c>
      <c r="P32" s="299" t="e">
        <f>ROUND(P31/E31,0)*4.285-Q32</f>
        <v>#DIV/0!</v>
      </c>
      <c r="Q32" s="297"/>
      <c r="R32" s="247" t="str">
        <f>R31</f>
        <v/>
      </c>
      <c r="S32" s="293">
        <f>IFERROR(O32,0)</f>
        <v>0</v>
      </c>
      <c r="T32" s="108" t="s">
        <v>692</v>
      </c>
      <c r="X32" s="35"/>
      <c r="Y32" s="95"/>
    </row>
    <row r="33" spans="2:25" ht="15" customHeight="1">
      <c r="B33" s="117" t="s">
        <v>360</v>
      </c>
      <c r="C33" s="105"/>
      <c r="D33" s="276"/>
      <c r="E33" s="276"/>
      <c r="F33" s="103"/>
      <c r="G33" s="113"/>
      <c r="H33" s="248"/>
      <c r="I33" s="135"/>
      <c r="J33" s="103" t="str">
        <f t="shared" ref="J33:J54" si="11">IFERROR(VLOOKUP(C33,U:V,2,FALSE),"")</f>
        <v/>
      </c>
      <c r="K33" s="107" t="s">
        <v>518</v>
      </c>
      <c r="L33" s="276"/>
      <c r="M33" s="131" t="str">
        <f t="shared" si="2"/>
        <v/>
      </c>
      <c r="N33" s="108" t="s">
        <v>522</v>
      </c>
      <c r="O33" s="246"/>
      <c r="P33" s="297"/>
      <c r="Q33" s="297"/>
      <c r="R33" s="247" t="str">
        <f t="shared" si="1"/>
        <v/>
      </c>
      <c r="S33" s="293" t="str">
        <f t="shared" si="0"/>
        <v/>
      </c>
      <c r="T33" s="108" t="s">
        <v>522</v>
      </c>
      <c r="X33" s="35"/>
      <c r="Y33" s="95"/>
    </row>
    <row r="34" spans="2:25" ht="15" customHeight="1">
      <c r="B34" s="117" t="s">
        <v>360</v>
      </c>
      <c r="C34" s="105"/>
      <c r="D34" s="276"/>
      <c r="E34" s="276"/>
      <c r="F34" s="103"/>
      <c r="G34" s="113"/>
      <c r="H34" s="248"/>
      <c r="I34" s="135"/>
      <c r="J34" s="103" t="str">
        <f t="shared" si="11"/>
        <v/>
      </c>
      <c r="K34" s="107" t="s">
        <v>518</v>
      </c>
      <c r="L34" s="276" t="str">
        <f t="shared" si="6"/>
        <v/>
      </c>
      <c r="M34" s="131" t="str">
        <f t="shared" si="2"/>
        <v/>
      </c>
      <c r="N34" s="108" t="s">
        <v>522</v>
      </c>
      <c r="O34" s="246"/>
      <c r="P34" s="297"/>
      <c r="Q34" s="297"/>
      <c r="R34" s="247" t="str">
        <f t="shared" si="1"/>
        <v/>
      </c>
      <c r="S34" s="293" t="str">
        <f t="shared" si="0"/>
        <v/>
      </c>
      <c r="T34" s="108" t="s">
        <v>522</v>
      </c>
      <c r="X34" s="35"/>
      <c r="Y34" s="95"/>
    </row>
    <row r="35" spans="2:25" ht="15" customHeight="1">
      <c r="B35" s="117" t="s">
        <v>360</v>
      </c>
      <c r="C35" s="105"/>
      <c r="D35" s="276"/>
      <c r="E35" s="276"/>
      <c r="F35" s="103"/>
      <c r="G35" s="113"/>
      <c r="H35" s="248"/>
      <c r="I35" s="135"/>
      <c r="J35" s="103" t="str">
        <f t="shared" si="11"/>
        <v/>
      </c>
      <c r="K35" s="107" t="s">
        <v>518</v>
      </c>
      <c r="L35" s="276" t="str">
        <f t="shared" si="6"/>
        <v/>
      </c>
      <c r="M35" s="131" t="str">
        <f t="shared" si="2"/>
        <v/>
      </c>
      <c r="N35" s="108" t="s">
        <v>522</v>
      </c>
      <c r="O35" s="246"/>
      <c r="P35" s="297"/>
      <c r="Q35" s="297"/>
      <c r="R35" s="247" t="str">
        <f t="shared" si="1"/>
        <v/>
      </c>
      <c r="S35" s="120" t="str">
        <f t="shared" si="0"/>
        <v/>
      </c>
      <c r="T35" s="108" t="s">
        <v>522</v>
      </c>
      <c r="X35" s="35"/>
      <c r="Y35" s="95"/>
    </row>
    <row r="36" spans="2:25" ht="15" customHeight="1">
      <c r="B36" s="117" t="s">
        <v>361</v>
      </c>
      <c r="C36" s="105"/>
      <c r="D36" s="277"/>
      <c r="E36" s="277"/>
      <c r="F36" s="103"/>
      <c r="G36" s="113"/>
      <c r="H36" s="248"/>
      <c r="I36" s="135"/>
      <c r="J36" s="103" t="str">
        <f t="shared" si="11"/>
        <v/>
      </c>
      <c r="K36" s="107" t="s">
        <v>524</v>
      </c>
      <c r="L36" s="112">
        <f>D36*E36</f>
        <v>0</v>
      </c>
      <c r="M36" s="131" t="str">
        <f t="shared" si="2"/>
        <v/>
      </c>
      <c r="N36" s="108" t="s">
        <v>522</v>
      </c>
      <c r="O36" s="288">
        <f t="shared" si="5"/>
        <v>0</v>
      </c>
      <c r="P36" s="297"/>
      <c r="Q36" s="297"/>
      <c r="R36" s="247" t="str">
        <f t="shared" si="1"/>
        <v/>
      </c>
      <c r="S36" s="120" t="str">
        <f t="shared" si="0"/>
        <v/>
      </c>
      <c r="T36" s="108" t="s">
        <v>522</v>
      </c>
      <c r="X36" s="35"/>
      <c r="Y36" s="95"/>
    </row>
    <row r="37" spans="2:25" ht="15" customHeight="1">
      <c r="B37" s="117" t="s">
        <v>362</v>
      </c>
      <c r="C37" s="105"/>
      <c r="D37" s="276"/>
      <c r="E37" s="276"/>
      <c r="F37" s="103"/>
      <c r="G37" s="113"/>
      <c r="H37" s="248"/>
      <c r="I37" s="135"/>
      <c r="J37" s="103" t="str">
        <f t="shared" si="11"/>
        <v/>
      </c>
      <c r="K37" s="107" t="s">
        <v>521</v>
      </c>
      <c r="L37" s="276" t="str">
        <f t="shared" si="6"/>
        <v/>
      </c>
      <c r="M37" s="131" t="str">
        <f t="shared" si="2"/>
        <v/>
      </c>
      <c r="N37" s="108" t="s">
        <v>522</v>
      </c>
      <c r="O37" s="246"/>
      <c r="P37" s="297"/>
      <c r="Q37" s="297"/>
      <c r="R37" s="247" t="str">
        <f t="shared" si="1"/>
        <v/>
      </c>
      <c r="S37" s="120" t="str">
        <f t="shared" si="0"/>
        <v/>
      </c>
      <c r="T37" s="108" t="s">
        <v>522</v>
      </c>
      <c r="X37" s="35"/>
      <c r="Y37" s="95"/>
    </row>
    <row r="38" spans="2:25" ht="15" customHeight="1">
      <c r="B38" s="117" t="s">
        <v>363</v>
      </c>
      <c r="C38" s="105"/>
      <c r="D38" s="276"/>
      <c r="E38" s="276"/>
      <c r="F38" s="113"/>
      <c r="G38" s="113"/>
      <c r="H38" s="248"/>
      <c r="I38" s="135"/>
      <c r="J38" s="103" t="str">
        <f t="shared" si="11"/>
        <v/>
      </c>
      <c r="K38" s="107" t="s">
        <v>521</v>
      </c>
      <c r="L38" s="112"/>
      <c r="M38" s="131" t="str">
        <f t="shared" si="2"/>
        <v/>
      </c>
      <c r="N38" s="108" t="s">
        <v>522</v>
      </c>
      <c r="O38" s="246"/>
      <c r="P38" s="297"/>
      <c r="Q38" s="297"/>
      <c r="R38" s="247" t="str">
        <f t="shared" si="1"/>
        <v/>
      </c>
      <c r="S38" s="120" t="str">
        <f t="shared" si="0"/>
        <v/>
      </c>
      <c r="T38" s="108"/>
      <c r="X38" s="35"/>
      <c r="Y38" s="95"/>
    </row>
    <row r="39" spans="2:25" ht="15" customHeight="1">
      <c r="B39" s="117" t="s">
        <v>363</v>
      </c>
      <c r="C39" s="105"/>
      <c r="D39" s="276"/>
      <c r="E39" s="276"/>
      <c r="F39" s="113"/>
      <c r="G39" s="113"/>
      <c r="H39" s="248"/>
      <c r="I39" s="135"/>
      <c r="J39" s="103" t="str">
        <f t="shared" si="11"/>
        <v/>
      </c>
      <c r="K39" s="107" t="s">
        <v>521</v>
      </c>
      <c r="L39" s="112"/>
      <c r="M39" s="131" t="str">
        <f t="shared" si="2"/>
        <v/>
      </c>
      <c r="N39" s="108" t="s">
        <v>522</v>
      </c>
      <c r="O39" s="246"/>
      <c r="P39" s="297"/>
      <c r="Q39" s="297"/>
      <c r="R39" s="247" t="str">
        <f t="shared" si="1"/>
        <v/>
      </c>
      <c r="S39" s="120" t="str">
        <f t="shared" si="0"/>
        <v/>
      </c>
      <c r="T39" s="108"/>
      <c r="X39" s="35"/>
      <c r="Y39" s="95"/>
    </row>
    <row r="40" spans="2:25" ht="15" customHeight="1">
      <c r="B40" s="117" t="s">
        <v>364</v>
      </c>
      <c r="C40" s="105"/>
      <c r="D40" s="276"/>
      <c r="E40" s="276"/>
      <c r="F40" s="103"/>
      <c r="G40" s="113"/>
      <c r="H40" s="248"/>
      <c r="I40" s="135"/>
      <c r="J40" s="103" t="str">
        <f t="shared" si="11"/>
        <v/>
      </c>
      <c r="K40" s="107" t="s">
        <v>524</v>
      </c>
      <c r="L40" s="103" t="str">
        <f t="shared" si="6"/>
        <v/>
      </c>
      <c r="M40" s="131" t="str">
        <f t="shared" si="2"/>
        <v/>
      </c>
      <c r="N40" s="108" t="s">
        <v>522</v>
      </c>
      <c r="O40" s="246"/>
      <c r="P40" s="297"/>
      <c r="Q40" s="297"/>
      <c r="R40" s="247" t="str">
        <f t="shared" si="1"/>
        <v/>
      </c>
      <c r="S40" s="120" t="str">
        <f t="shared" si="0"/>
        <v/>
      </c>
      <c r="T40" s="108" t="s">
        <v>522</v>
      </c>
      <c r="X40" s="35"/>
      <c r="Y40" s="95"/>
    </row>
    <row r="41" spans="2:25" ht="15" customHeight="1">
      <c r="B41" s="117" t="s">
        <v>364</v>
      </c>
      <c r="C41" s="105"/>
      <c r="D41" s="276"/>
      <c r="E41" s="276"/>
      <c r="F41" s="103"/>
      <c r="G41" s="113"/>
      <c r="H41" s="248"/>
      <c r="I41" s="135"/>
      <c r="J41" s="103" t="str">
        <f t="shared" si="11"/>
        <v/>
      </c>
      <c r="K41" s="107" t="s">
        <v>524</v>
      </c>
      <c r="L41" s="103" t="str">
        <f t="shared" si="6"/>
        <v/>
      </c>
      <c r="M41" s="131" t="str">
        <f t="shared" si="2"/>
        <v/>
      </c>
      <c r="N41" s="108" t="s">
        <v>522</v>
      </c>
      <c r="O41" s="246"/>
      <c r="P41" s="297"/>
      <c r="Q41" s="297"/>
      <c r="R41" s="247" t="str">
        <f t="shared" si="1"/>
        <v/>
      </c>
      <c r="S41" s="120" t="str">
        <f t="shared" si="0"/>
        <v/>
      </c>
      <c r="T41" s="108" t="s">
        <v>522</v>
      </c>
      <c r="X41" s="35"/>
      <c r="Y41" s="95"/>
    </row>
    <row r="42" spans="2:25" ht="15" customHeight="1">
      <c r="B42" s="117" t="s">
        <v>365</v>
      </c>
      <c r="C42" s="105"/>
      <c r="D42" s="276"/>
      <c r="E42" s="276"/>
      <c r="F42" s="103"/>
      <c r="G42" s="113"/>
      <c r="H42" s="248"/>
      <c r="I42" s="135"/>
      <c r="J42" s="103" t="str">
        <f t="shared" si="11"/>
        <v/>
      </c>
      <c r="K42" s="107" t="s">
        <v>518</v>
      </c>
      <c r="L42" s="103" t="str">
        <f t="shared" si="6"/>
        <v/>
      </c>
      <c r="M42" s="131" t="str">
        <f t="shared" si="2"/>
        <v/>
      </c>
      <c r="N42" s="108" t="s">
        <v>522</v>
      </c>
      <c r="O42" s="246"/>
      <c r="P42" s="297"/>
      <c r="Q42" s="297"/>
      <c r="R42" s="247" t="str">
        <f t="shared" si="1"/>
        <v/>
      </c>
      <c r="S42" s="120" t="str">
        <f t="shared" si="0"/>
        <v/>
      </c>
      <c r="T42" s="108" t="s">
        <v>522</v>
      </c>
      <c r="X42" s="35"/>
      <c r="Y42" s="95"/>
    </row>
    <row r="43" spans="2:25" ht="15" customHeight="1">
      <c r="B43" s="117" t="s">
        <v>365</v>
      </c>
      <c r="C43" s="105"/>
      <c r="D43" s="276"/>
      <c r="E43" s="276"/>
      <c r="F43" s="103"/>
      <c r="G43" s="113"/>
      <c r="H43" s="248"/>
      <c r="I43" s="135"/>
      <c r="J43" s="103" t="str">
        <f t="shared" si="11"/>
        <v/>
      </c>
      <c r="K43" s="107" t="s">
        <v>518</v>
      </c>
      <c r="L43" s="103" t="str">
        <f t="shared" si="6"/>
        <v/>
      </c>
      <c r="M43" s="131" t="str">
        <f t="shared" si="2"/>
        <v/>
      </c>
      <c r="N43" s="108" t="s">
        <v>522</v>
      </c>
      <c r="O43" s="246"/>
      <c r="P43" s="297"/>
      <c r="Q43" s="297"/>
      <c r="R43" s="247" t="str">
        <f t="shared" si="1"/>
        <v/>
      </c>
      <c r="S43" s="120" t="str">
        <f t="shared" si="0"/>
        <v/>
      </c>
      <c r="T43" s="108" t="s">
        <v>522</v>
      </c>
      <c r="X43" s="35"/>
      <c r="Y43" s="95"/>
    </row>
    <row r="44" spans="2:25" ht="15" customHeight="1">
      <c r="B44" s="117" t="s">
        <v>366</v>
      </c>
      <c r="C44" s="105"/>
      <c r="D44" s="276"/>
      <c r="E44" s="276"/>
      <c r="F44" s="103"/>
      <c r="G44" s="113"/>
      <c r="H44" s="248"/>
      <c r="I44" s="135"/>
      <c r="J44" s="103" t="str">
        <f t="shared" si="11"/>
        <v/>
      </c>
      <c r="K44" s="107" t="s">
        <v>524</v>
      </c>
      <c r="L44" s="103" t="str">
        <f t="shared" si="6"/>
        <v/>
      </c>
      <c r="M44" s="131" t="str">
        <f t="shared" si="2"/>
        <v/>
      </c>
      <c r="N44" s="108" t="s">
        <v>522</v>
      </c>
      <c r="O44" s="246"/>
      <c r="P44" s="297"/>
      <c r="Q44" s="297"/>
      <c r="R44" s="247" t="str">
        <f t="shared" si="1"/>
        <v/>
      </c>
      <c r="S44" s="120" t="str">
        <f t="shared" si="0"/>
        <v/>
      </c>
      <c r="T44" s="108" t="s">
        <v>522</v>
      </c>
      <c r="X44" s="35"/>
      <c r="Y44" s="95"/>
    </row>
    <row r="45" spans="2:25" ht="15" customHeight="1">
      <c r="B45" s="117" t="s">
        <v>367</v>
      </c>
      <c r="C45" s="105"/>
      <c r="D45" s="276"/>
      <c r="E45" s="276"/>
      <c r="F45" s="103"/>
      <c r="G45" s="113"/>
      <c r="H45" s="248"/>
      <c r="I45" s="135"/>
      <c r="J45" s="103" t="str">
        <f t="shared" si="11"/>
        <v/>
      </c>
      <c r="K45" s="107" t="s">
        <v>518</v>
      </c>
      <c r="L45" s="103" t="str">
        <f t="shared" si="6"/>
        <v/>
      </c>
      <c r="M45" s="131" t="str">
        <f t="shared" si="2"/>
        <v/>
      </c>
      <c r="N45" s="108" t="s">
        <v>522</v>
      </c>
      <c r="O45" s="246"/>
      <c r="P45" s="297"/>
      <c r="Q45" s="297"/>
      <c r="R45" s="247" t="str">
        <f t="shared" si="1"/>
        <v/>
      </c>
      <c r="S45" s="120" t="str">
        <f t="shared" si="0"/>
        <v/>
      </c>
      <c r="T45" s="108" t="s">
        <v>522</v>
      </c>
      <c r="X45" s="35"/>
      <c r="Y45" s="95"/>
    </row>
    <row r="46" spans="2:25" ht="15" customHeight="1">
      <c r="B46" s="117" t="s">
        <v>367</v>
      </c>
      <c r="C46" s="105"/>
      <c r="D46" s="276"/>
      <c r="E46" s="276"/>
      <c r="F46" s="103"/>
      <c r="G46" s="113"/>
      <c r="H46" s="248"/>
      <c r="I46" s="135"/>
      <c r="J46" s="103" t="str">
        <f t="shared" si="11"/>
        <v/>
      </c>
      <c r="K46" s="107" t="s">
        <v>518</v>
      </c>
      <c r="L46" s="103" t="str">
        <f t="shared" si="6"/>
        <v/>
      </c>
      <c r="M46" s="131" t="str">
        <f t="shared" si="2"/>
        <v/>
      </c>
      <c r="N46" s="108" t="s">
        <v>522</v>
      </c>
      <c r="O46" s="246"/>
      <c r="P46" s="297"/>
      <c r="Q46" s="297"/>
      <c r="R46" s="247" t="str">
        <f t="shared" si="1"/>
        <v/>
      </c>
      <c r="S46" s="120" t="str">
        <f t="shared" si="0"/>
        <v/>
      </c>
      <c r="T46" s="108" t="s">
        <v>522</v>
      </c>
      <c r="X46" s="35"/>
      <c r="Y46" s="95"/>
    </row>
    <row r="47" spans="2:25" ht="15" customHeight="1">
      <c r="B47" s="117" t="s">
        <v>368</v>
      </c>
      <c r="C47" s="105"/>
      <c r="D47" s="276"/>
      <c r="E47" s="276"/>
      <c r="F47" s="113"/>
      <c r="G47" s="113"/>
      <c r="H47" s="248"/>
      <c r="I47" s="135"/>
      <c r="J47" s="103" t="str">
        <f t="shared" si="11"/>
        <v/>
      </c>
      <c r="K47" s="107" t="s">
        <v>521</v>
      </c>
      <c r="L47" s="112" t="str">
        <f t="shared" si="6"/>
        <v/>
      </c>
      <c r="M47" s="131" t="str">
        <f t="shared" si="2"/>
        <v/>
      </c>
      <c r="N47" s="108" t="s">
        <v>522</v>
      </c>
      <c r="O47" s="246"/>
      <c r="P47" s="297"/>
      <c r="Q47" s="297"/>
      <c r="R47" s="247" t="str">
        <f t="shared" si="1"/>
        <v/>
      </c>
      <c r="S47" s="120" t="str">
        <f t="shared" si="0"/>
        <v/>
      </c>
      <c r="X47" s="63"/>
      <c r="Y47" s="95"/>
    </row>
    <row r="48" spans="2:25" ht="15" customHeight="1">
      <c r="B48" s="117" t="s">
        <v>368</v>
      </c>
      <c r="C48" s="105"/>
      <c r="D48" s="276"/>
      <c r="E48" s="276"/>
      <c r="F48" s="113"/>
      <c r="G48" s="113"/>
      <c r="H48" s="248"/>
      <c r="I48" s="135"/>
      <c r="J48" s="103" t="str">
        <f t="shared" si="11"/>
        <v/>
      </c>
      <c r="K48" s="107" t="s">
        <v>521</v>
      </c>
      <c r="L48" s="112" t="str">
        <f t="shared" si="6"/>
        <v/>
      </c>
      <c r="M48" s="131" t="str">
        <f t="shared" si="2"/>
        <v/>
      </c>
      <c r="N48" s="108" t="s">
        <v>522</v>
      </c>
      <c r="O48" s="246"/>
      <c r="P48" s="297"/>
      <c r="Q48" s="297"/>
      <c r="R48" s="247" t="str">
        <f t="shared" si="1"/>
        <v/>
      </c>
      <c r="S48" s="120" t="str">
        <f t="shared" si="0"/>
        <v/>
      </c>
      <c r="X48" s="63"/>
      <c r="Y48" s="95"/>
    </row>
    <row r="49" spans="2:26" ht="15" customHeight="1">
      <c r="B49" s="117" t="s">
        <v>368</v>
      </c>
      <c r="C49" s="105"/>
      <c r="D49" s="276"/>
      <c r="E49" s="276"/>
      <c r="F49" s="113"/>
      <c r="G49" s="113"/>
      <c r="H49" s="248"/>
      <c r="I49" s="135"/>
      <c r="J49" s="103" t="str">
        <f t="shared" si="11"/>
        <v/>
      </c>
      <c r="K49" s="107" t="s">
        <v>521</v>
      </c>
      <c r="L49" s="112" t="str">
        <f t="shared" si="6"/>
        <v/>
      </c>
      <c r="M49" s="131" t="str">
        <f t="shared" si="2"/>
        <v/>
      </c>
      <c r="N49" s="108" t="s">
        <v>522</v>
      </c>
      <c r="O49" s="246"/>
      <c r="P49" s="297"/>
      <c r="Q49" s="297"/>
      <c r="R49" s="247" t="str">
        <f t="shared" si="1"/>
        <v/>
      </c>
      <c r="S49" s="120" t="str">
        <f t="shared" si="0"/>
        <v/>
      </c>
      <c r="Y49" s="35"/>
    </row>
    <row r="50" spans="2:26" ht="15" customHeight="1">
      <c r="B50" s="117" t="s">
        <v>715</v>
      </c>
      <c r="C50" s="105"/>
      <c r="D50" s="276"/>
      <c r="E50" s="276"/>
      <c r="F50" s="103"/>
      <c r="G50" s="113"/>
      <c r="H50" s="248"/>
      <c r="I50" s="135"/>
      <c r="J50" s="103" t="str">
        <f t="shared" si="11"/>
        <v/>
      </c>
      <c r="K50" s="107" t="s">
        <v>23</v>
      </c>
      <c r="L50" s="112"/>
      <c r="M50" s="131" t="str">
        <f t="shared" ref="M50" si="12">IFERROR(IF(J50="Calculate","Ind. Det.",J50*L50),"")</f>
        <v/>
      </c>
      <c r="O50" s="119"/>
      <c r="P50" s="297"/>
      <c r="Q50" s="297"/>
      <c r="R50" s="247" t="str">
        <f t="shared" ref="R50" si="13">IFERROR(O50/P50,"")</f>
        <v/>
      </c>
      <c r="S50" s="120" t="str">
        <f t="shared" ref="S50" si="14">IFERROR(R50*P50,"")</f>
        <v/>
      </c>
    </row>
    <row r="51" spans="2:26" ht="15" customHeight="1">
      <c r="B51" s="117" t="s">
        <v>716</v>
      </c>
      <c r="C51" s="105"/>
      <c r="D51" s="276"/>
      <c r="E51" s="276"/>
      <c r="F51" s="103"/>
      <c r="G51" s="113"/>
      <c r="H51" s="248"/>
      <c r="I51" s="135"/>
      <c r="J51" s="103" t="str">
        <f t="shared" si="11"/>
        <v/>
      </c>
      <c r="K51" s="107" t="s">
        <v>521</v>
      </c>
      <c r="L51" s="279">
        <v>1</v>
      </c>
      <c r="M51" s="131" t="str">
        <f t="shared" si="2"/>
        <v/>
      </c>
      <c r="O51" s="119"/>
      <c r="P51" s="297"/>
      <c r="Q51" s="297"/>
      <c r="R51" s="247" t="str">
        <f t="shared" si="1"/>
        <v/>
      </c>
      <c r="S51" s="120" t="str">
        <f t="shared" si="0"/>
        <v/>
      </c>
    </row>
    <row r="52" spans="2:26" ht="15" customHeight="1">
      <c r="B52" s="117" t="s">
        <v>717</v>
      </c>
      <c r="C52" s="105"/>
      <c r="D52" s="276"/>
      <c r="E52" s="276"/>
      <c r="F52" s="103"/>
      <c r="G52" s="113"/>
      <c r="H52" s="248"/>
      <c r="I52" s="135"/>
      <c r="J52" s="103" t="str">
        <f t="shared" si="11"/>
        <v/>
      </c>
      <c r="K52" s="107" t="s">
        <v>521</v>
      </c>
      <c r="L52" s="279">
        <v>1</v>
      </c>
      <c r="M52" s="132" t="str">
        <f t="shared" si="2"/>
        <v/>
      </c>
      <c r="O52" s="119"/>
      <c r="P52" s="297"/>
      <c r="Q52" s="297"/>
      <c r="R52" s="247" t="str">
        <f t="shared" si="1"/>
        <v/>
      </c>
      <c r="S52" s="121" t="str">
        <f t="shared" si="0"/>
        <v/>
      </c>
      <c r="U52" s="35"/>
      <c r="V52" s="95"/>
    </row>
    <row r="53" spans="2:26" ht="15" customHeight="1">
      <c r="B53" s="117" t="s">
        <v>539</v>
      </c>
      <c r="C53" s="105"/>
      <c r="D53" s="277"/>
      <c r="E53" s="277"/>
      <c r="F53" s="103"/>
      <c r="G53" s="113"/>
      <c r="H53" s="248"/>
      <c r="I53" s="135"/>
      <c r="J53" s="103" t="str">
        <f t="shared" si="11"/>
        <v/>
      </c>
      <c r="K53" s="107" t="s">
        <v>524</v>
      </c>
      <c r="L53" s="256">
        <f>D53*E53</f>
        <v>0</v>
      </c>
      <c r="M53" s="133" t="str">
        <f t="shared" si="2"/>
        <v/>
      </c>
      <c r="O53" s="119"/>
      <c r="P53" s="297"/>
      <c r="Q53" s="297"/>
      <c r="R53" s="247" t="str">
        <f t="shared" si="1"/>
        <v/>
      </c>
      <c r="S53" s="121" t="str">
        <f>IFERROR(R53*P53,"")</f>
        <v/>
      </c>
      <c r="U53" s="35"/>
      <c r="V53" s="95"/>
    </row>
    <row r="54" spans="2:26" ht="15" customHeight="1" thickBot="1">
      <c r="B54" s="117" t="s">
        <v>539</v>
      </c>
      <c r="C54" s="105"/>
      <c r="D54" s="277"/>
      <c r="E54" s="277"/>
      <c r="F54" s="103"/>
      <c r="G54" s="252"/>
      <c r="H54" s="253"/>
      <c r="I54" s="135"/>
      <c r="J54" s="254" t="str">
        <f t="shared" si="11"/>
        <v/>
      </c>
      <c r="K54" s="255" t="s">
        <v>524</v>
      </c>
      <c r="L54" s="256">
        <f>D54*E54</f>
        <v>0</v>
      </c>
      <c r="M54" s="133" t="str">
        <f t="shared" si="2"/>
        <v/>
      </c>
      <c r="O54" s="289"/>
      <c r="P54" s="290"/>
      <c r="Q54" s="290"/>
      <c r="R54" s="291" t="str">
        <f t="shared" si="1"/>
        <v/>
      </c>
      <c r="S54" s="292" t="str">
        <f>IFERROR(R54*P54,"")</f>
        <v/>
      </c>
      <c r="U54" s="35" t="s">
        <v>598</v>
      </c>
      <c r="V54" s="95">
        <v>754.89</v>
      </c>
    </row>
    <row r="55" spans="2:26" ht="15" customHeight="1" thickBot="1">
      <c r="B55" s="250"/>
      <c r="C55" s="429" t="s">
        <v>526</v>
      </c>
      <c r="D55" s="430"/>
      <c r="E55" s="430"/>
      <c r="F55" s="430"/>
      <c r="G55" s="430"/>
      <c r="H55" s="430"/>
      <c r="I55" s="430"/>
      <c r="J55" s="430"/>
      <c r="K55" s="430"/>
      <c r="L55" s="431"/>
      <c r="M55" s="118">
        <f>SUMIF(M18:M54,"&lt;&gt;#N/A")</f>
        <v>0</v>
      </c>
      <c r="O55" s="429" t="s">
        <v>540</v>
      </c>
      <c r="P55" s="430"/>
      <c r="Q55" s="430"/>
      <c r="R55" s="431"/>
      <c r="S55" s="118">
        <f>SUM(S18:S54)-S20-S22-S26-S28-S30-S32</f>
        <v>0</v>
      </c>
      <c r="T55" t="s">
        <v>692</v>
      </c>
      <c r="U55" s="35" t="s">
        <v>649</v>
      </c>
      <c r="V55" s="95">
        <v>754.89</v>
      </c>
      <c r="X55" s="63"/>
      <c r="Y55" s="156"/>
      <c r="Z55" s="156"/>
    </row>
    <row r="56" spans="2:26" ht="15" customHeight="1" thickBot="1">
      <c r="B56" t="s">
        <v>700</v>
      </c>
      <c r="C56" s="86"/>
      <c r="D56" s="86"/>
      <c r="E56" s="86"/>
      <c r="F56" s="86"/>
      <c r="G56" s="86"/>
      <c r="H56" s="86"/>
      <c r="I56" s="86"/>
      <c r="P56" s="272"/>
      <c r="Q56" s="272"/>
      <c r="R56" s="272"/>
      <c r="S56" s="272"/>
      <c r="U56" s="35" t="s">
        <v>708</v>
      </c>
      <c r="V56" s="95">
        <v>6450.55</v>
      </c>
    </row>
    <row r="57" spans="2:26" ht="15" customHeight="1">
      <c r="B57" s="86"/>
      <c r="C57" s="86"/>
      <c r="D57" s="86"/>
      <c r="E57" s="86"/>
      <c r="F57" s="86"/>
      <c r="L57" s="264" t="s">
        <v>545</v>
      </c>
      <c r="M57" s="136">
        <f>M55+S55</f>
        <v>0</v>
      </c>
      <c r="N57" t="s">
        <v>692</v>
      </c>
      <c r="O57" s="410" t="s">
        <v>693</v>
      </c>
      <c r="P57" s="411"/>
      <c r="Q57" s="411"/>
      <c r="R57" s="411"/>
      <c r="S57" s="412"/>
      <c r="U57" s="35" t="s">
        <v>650</v>
      </c>
      <c r="V57" s="95">
        <v>6450.55</v>
      </c>
    </row>
    <row r="58" spans="2:26" ht="15" hidden="1" customHeight="1" thickTop="1">
      <c r="B58" s="86"/>
      <c r="C58" s="86"/>
      <c r="D58" s="86"/>
      <c r="E58" s="86"/>
      <c r="F58" s="86"/>
      <c r="G58" s="86"/>
      <c r="H58" s="86"/>
      <c r="I58" s="86"/>
      <c r="O58" s="413"/>
      <c r="P58" s="414"/>
      <c r="Q58" s="414"/>
      <c r="R58" s="414"/>
      <c r="S58" s="415"/>
      <c r="U58" s="96" t="s">
        <v>344</v>
      </c>
      <c r="V58" s="92">
        <v>0</v>
      </c>
    </row>
    <row r="59" spans="2:26" ht="15" hidden="1" customHeight="1">
      <c r="B59" s="86"/>
      <c r="O59" s="413"/>
      <c r="P59" s="414"/>
      <c r="Q59" s="414"/>
      <c r="R59" s="414"/>
      <c r="S59" s="415"/>
      <c r="U59" s="35"/>
      <c r="V59" s="95"/>
    </row>
    <row r="60" spans="2:26" ht="15" customHeight="1">
      <c r="B60" s="86"/>
      <c r="O60" s="413"/>
      <c r="P60" s="414"/>
      <c r="Q60" s="414"/>
      <c r="R60" s="414"/>
      <c r="S60" s="415"/>
      <c r="U60" s="35"/>
      <c r="V60" s="95"/>
      <c r="W60" s="25"/>
    </row>
    <row r="61" spans="2:26" ht="15" customHeight="1" thickBot="1">
      <c r="B61" s="86"/>
      <c r="L61" s="264" t="s">
        <v>543</v>
      </c>
      <c r="M61" s="136">
        <f>M57-M9</f>
        <v>0</v>
      </c>
      <c r="O61" s="416"/>
      <c r="P61" s="417"/>
      <c r="Q61" s="417"/>
      <c r="R61" s="417"/>
      <c r="S61" s="418"/>
      <c r="U61" s="35"/>
      <c r="V61" s="95"/>
    </row>
    <row r="62" spans="2:26" ht="15" customHeight="1">
      <c r="B62" s="86"/>
      <c r="C62" s="432"/>
      <c r="D62" s="432"/>
      <c r="E62" s="432"/>
      <c r="F62" s="433"/>
      <c r="G62" s="433"/>
      <c r="H62" s="269"/>
      <c r="I62" s="114"/>
      <c r="U62" s="35"/>
      <c r="V62" s="95"/>
    </row>
    <row r="63" spans="2:26" ht="15" customHeight="1">
      <c r="B63" s="86"/>
      <c r="C63" s="432"/>
      <c r="D63" s="432"/>
      <c r="E63" s="432"/>
      <c r="F63" s="432"/>
      <c r="G63" s="432"/>
      <c r="H63" s="268"/>
      <c r="K63" s="86"/>
      <c r="U63" s="96"/>
      <c r="V63" s="92"/>
    </row>
    <row r="64" spans="2:26" ht="15" customHeight="1">
      <c r="B64" s="109"/>
      <c r="C64" s="110"/>
      <c r="D64" s="110"/>
      <c r="E64" s="110"/>
      <c r="F64" s="110"/>
      <c r="G64" s="110"/>
      <c r="H64" s="110"/>
      <c r="I64" s="86"/>
      <c r="J64" s="86"/>
      <c r="K64" s="154"/>
      <c r="L64" s="154"/>
      <c r="M64" s="154"/>
      <c r="N64" s="154"/>
      <c r="U64" s="35"/>
      <c r="V64" s="92"/>
    </row>
    <row r="65" spans="1:28">
      <c r="B65" s="265"/>
      <c r="C65" s="422"/>
      <c r="D65" s="422"/>
      <c r="E65" s="422"/>
      <c r="F65" s="422"/>
      <c r="G65" s="422"/>
      <c r="H65" s="422"/>
      <c r="I65" s="422"/>
      <c r="J65" s="265"/>
      <c r="K65" s="86"/>
      <c r="U65" s="35"/>
      <c r="V65" s="92"/>
      <c r="W65" s="25"/>
    </row>
    <row r="66" spans="1:28" ht="15" customHeight="1">
      <c r="A66" s="141"/>
      <c r="B66" s="142"/>
      <c r="C66" s="423"/>
      <c r="D66" s="423"/>
      <c r="E66" s="423"/>
      <c r="F66" s="423"/>
      <c r="G66" s="143"/>
      <c r="H66" s="143"/>
      <c r="I66" s="143"/>
      <c r="J66" s="144"/>
      <c r="K66" s="86"/>
      <c r="U66" s="35"/>
      <c r="V66" s="95"/>
      <c r="W66" s="25"/>
    </row>
    <row r="67" spans="1:28" ht="15" customHeight="1">
      <c r="B67" s="154"/>
      <c r="C67" s="154"/>
      <c r="D67" s="154"/>
      <c r="E67" s="154"/>
      <c r="F67" s="154"/>
      <c r="G67" s="154"/>
      <c r="H67" s="154"/>
      <c r="I67" s="154"/>
      <c r="J67" s="154"/>
      <c r="K67" s="86"/>
      <c r="O67" s="154"/>
      <c r="P67" s="154"/>
      <c r="Q67" s="154"/>
      <c r="U67" s="35"/>
      <c r="V67" s="95"/>
    </row>
    <row r="68" spans="1:28" ht="15" customHeight="1">
      <c r="B68" s="138"/>
      <c r="C68" s="138"/>
      <c r="D68" s="138"/>
      <c r="E68" s="138"/>
      <c r="F68" s="139"/>
      <c r="G68" s="139"/>
      <c r="H68" s="139"/>
      <c r="I68" s="86"/>
      <c r="J68" s="86"/>
      <c r="K68" s="86"/>
      <c r="U68" s="96" t="s">
        <v>344</v>
      </c>
      <c r="V68" s="92">
        <v>0</v>
      </c>
    </row>
    <row r="69" spans="1:28">
      <c r="B69" s="140"/>
      <c r="C69" s="86"/>
      <c r="D69" s="86"/>
      <c r="E69" s="86"/>
      <c r="F69" s="86"/>
      <c r="G69" s="86"/>
      <c r="H69" s="86"/>
      <c r="I69" s="86"/>
      <c r="J69" s="86"/>
      <c r="K69" s="86"/>
      <c r="U69" s="35" t="s">
        <v>138</v>
      </c>
      <c r="V69" s="92" t="s">
        <v>141</v>
      </c>
      <c r="X69" s="35" t="s">
        <v>118</v>
      </c>
      <c r="Y69" s="92">
        <v>69.61</v>
      </c>
    </row>
    <row r="70" spans="1:28">
      <c r="B70" s="265"/>
      <c r="C70" s="422"/>
      <c r="D70" s="422"/>
      <c r="E70" s="422"/>
      <c r="F70" s="422"/>
      <c r="G70" s="422"/>
      <c r="H70" s="422"/>
      <c r="I70" s="422"/>
      <c r="J70" s="265"/>
      <c r="K70" s="86"/>
      <c r="U70" s="35" t="s">
        <v>553</v>
      </c>
      <c r="V70" s="92" t="s">
        <v>141</v>
      </c>
      <c r="X70" s="35" t="s">
        <v>122</v>
      </c>
      <c r="Y70" s="92">
        <v>121.81</v>
      </c>
    </row>
    <row r="71" spans="1:28" ht="15" customHeight="1">
      <c r="A71" s="141"/>
      <c r="B71" s="142"/>
      <c r="C71" s="423"/>
      <c r="D71" s="423"/>
      <c r="E71" s="423"/>
      <c r="F71" s="423"/>
      <c r="G71" s="143"/>
      <c r="H71" s="143"/>
      <c r="I71" s="143"/>
      <c r="J71" s="144"/>
      <c r="K71" s="86"/>
      <c r="U71" s="96" t="s">
        <v>344</v>
      </c>
      <c r="V71" s="92">
        <v>0</v>
      </c>
      <c r="X71" s="35" t="s">
        <v>126</v>
      </c>
      <c r="Y71" s="92">
        <v>174.01</v>
      </c>
    </row>
    <row r="72" spans="1:28">
      <c r="B72" s="142"/>
      <c r="C72" s="423"/>
      <c r="D72" s="423"/>
      <c r="E72" s="423"/>
      <c r="F72" s="423"/>
      <c r="G72" s="420"/>
      <c r="H72" s="420"/>
      <c r="I72" s="420"/>
      <c r="K72" s="86"/>
      <c r="U72" s="35" t="s">
        <v>166</v>
      </c>
      <c r="V72" s="95" t="s">
        <v>141</v>
      </c>
      <c r="X72" s="35" t="s">
        <v>129</v>
      </c>
      <c r="Y72" s="92">
        <v>226.05</v>
      </c>
      <c r="AA72" s="35" t="s">
        <v>138</v>
      </c>
      <c r="AB72" s="95" t="s">
        <v>141</v>
      </c>
    </row>
    <row r="73" spans="1:28">
      <c r="B73" s="142"/>
      <c r="C73" s="423"/>
      <c r="D73" s="423"/>
      <c r="E73" s="423"/>
      <c r="F73" s="423"/>
      <c r="G73" s="420"/>
      <c r="H73" s="420"/>
      <c r="I73" s="420"/>
      <c r="J73" s="137"/>
      <c r="K73" s="86"/>
      <c r="U73" s="35" t="s">
        <v>554</v>
      </c>
      <c r="V73" s="95" t="s">
        <v>141</v>
      </c>
      <c r="X73" s="35" t="s">
        <v>132</v>
      </c>
      <c r="Y73" s="92">
        <v>295.72000000000003</v>
      </c>
      <c r="AA73" s="35" t="s">
        <v>166</v>
      </c>
      <c r="AB73" s="95" t="s">
        <v>141</v>
      </c>
    </row>
    <row r="74" spans="1:28">
      <c r="A74" s="141"/>
      <c r="B74" s="142"/>
      <c r="C74" s="423"/>
      <c r="D74" s="423"/>
      <c r="E74" s="423"/>
      <c r="F74" s="423"/>
      <c r="G74" s="420"/>
      <c r="H74" s="420"/>
      <c r="I74" s="420"/>
      <c r="J74" s="144"/>
      <c r="K74" s="86"/>
      <c r="U74" s="35"/>
      <c r="V74" s="95"/>
      <c r="X74" s="35" t="s">
        <v>135</v>
      </c>
      <c r="Y74" s="92">
        <v>504.14</v>
      </c>
    </row>
    <row r="75" spans="1:28">
      <c r="A75" s="141"/>
      <c r="B75" s="142"/>
      <c r="C75" s="423"/>
      <c r="D75" s="423"/>
      <c r="E75" s="423"/>
      <c r="F75" s="423"/>
      <c r="G75" s="420"/>
      <c r="H75" s="420"/>
      <c r="I75" s="420"/>
      <c r="J75" s="144"/>
      <c r="K75" s="86"/>
      <c r="U75" s="35" t="s">
        <v>556</v>
      </c>
      <c r="V75" s="95" t="s">
        <v>141</v>
      </c>
      <c r="X75" s="35" t="s">
        <v>152</v>
      </c>
      <c r="Y75" s="95">
        <v>185.62</v>
      </c>
    </row>
    <row r="76" spans="1:28">
      <c r="A76" s="141"/>
      <c r="B76" s="142"/>
      <c r="C76" s="423"/>
      <c r="D76" s="423"/>
      <c r="E76" s="423"/>
      <c r="F76" s="423"/>
      <c r="G76" s="420"/>
      <c r="H76" s="420"/>
      <c r="I76" s="420"/>
      <c r="J76" s="144"/>
      <c r="K76" s="86"/>
      <c r="U76" s="35" t="s">
        <v>555</v>
      </c>
      <c r="V76" s="95" t="s">
        <v>141</v>
      </c>
      <c r="X76" s="35" t="s">
        <v>154</v>
      </c>
      <c r="Y76" s="95">
        <v>278.66000000000003</v>
      </c>
    </row>
    <row r="77" spans="1:28">
      <c r="G77" s="409"/>
      <c r="H77" s="409"/>
      <c r="I77" s="409"/>
      <c r="J77" s="145"/>
      <c r="K77" s="86"/>
      <c r="U77" s="96" t="s">
        <v>344</v>
      </c>
      <c r="V77" s="92">
        <v>0</v>
      </c>
      <c r="X77" s="35" t="s">
        <v>156</v>
      </c>
      <c r="Y77" s="95">
        <v>315.33</v>
      </c>
    </row>
    <row r="78" spans="1:28">
      <c r="I78" s="86"/>
      <c r="K78" s="86"/>
      <c r="U78" s="258" t="s">
        <v>694</v>
      </c>
      <c r="V78" s="259" t="s">
        <v>141</v>
      </c>
      <c r="X78" s="35" t="s">
        <v>158</v>
      </c>
      <c r="Y78" s="95">
        <v>371.07</v>
      </c>
    </row>
    <row r="79" spans="1:28">
      <c r="I79" s="86"/>
      <c r="K79" s="86"/>
      <c r="U79" s="258" t="s">
        <v>699</v>
      </c>
      <c r="V79" s="259" t="s">
        <v>141</v>
      </c>
      <c r="X79" s="35" t="s">
        <v>160</v>
      </c>
      <c r="Y79" s="95">
        <v>425.71</v>
      </c>
    </row>
    <row r="80" spans="1:28">
      <c r="B80" s="86"/>
      <c r="C80" s="86"/>
      <c r="D80" s="86"/>
      <c r="E80" s="86"/>
      <c r="G80" s="140"/>
      <c r="H80" s="140"/>
      <c r="I80" s="86"/>
      <c r="J80" s="146"/>
      <c r="U80" s="96" t="s">
        <v>344</v>
      </c>
      <c r="V80" s="92">
        <v>0</v>
      </c>
      <c r="X80" s="35" t="s">
        <v>162</v>
      </c>
      <c r="Y80" s="95">
        <v>481.45</v>
      </c>
    </row>
    <row r="81" spans="1:25">
      <c r="B81" s="265"/>
      <c r="C81" s="422"/>
      <c r="D81" s="422"/>
      <c r="E81" s="422"/>
      <c r="F81" s="422"/>
      <c r="G81" s="422"/>
      <c r="H81" s="422"/>
      <c r="I81" s="422"/>
      <c r="J81" s="265"/>
      <c r="U81" s="35" t="s">
        <v>140</v>
      </c>
      <c r="V81" s="100">
        <v>7</v>
      </c>
      <c r="X81" s="35" t="s">
        <v>164</v>
      </c>
      <c r="Y81" s="95">
        <v>556.73</v>
      </c>
    </row>
    <row r="82" spans="1:25">
      <c r="A82" s="141"/>
      <c r="B82" s="147"/>
      <c r="C82" s="419"/>
      <c r="D82" s="419"/>
      <c r="E82" s="419"/>
      <c r="F82" s="419"/>
      <c r="G82" s="420"/>
      <c r="H82" s="420"/>
      <c r="I82" s="420"/>
      <c r="J82" s="148"/>
      <c r="U82" s="35" t="s">
        <v>144</v>
      </c>
      <c r="V82" s="92">
        <v>8.0500000000000007</v>
      </c>
    </row>
    <row r="83" spans="1:25">
      <c r="A83" s="141"/>
      <c r="B83" s="147"/>
      <c r="C83" s="419"/>
      <c r="D83" s="419"/>
      <c r="E83" s="419"/>
      <c r="F83" s="419"/>
      <c r="G83" s="420"/>
      <c r="H83" s="420"/>
      <c r="I83" s="420"/>
      <c r="J83" s="148"/>
      <c r="U83" s="35" t="s">
        <v>147</v>
      </c>
      <c r="V83" s="101">
        <v>7</v>
      </c>
    </row>
    <row r="84" spans="1:25">
      <c r="A84" s="141"/>
      <c r="B84" s="147"/>
      <c r="C84" s="419"/>
      <c r="D84" s="419"/>
      <c r="E84" s="419"/>
      <c r="F84" s="419"/>
      <c r="G84" s="420"/>
      <c r="H84" s="420"/>
      <c r="I84" s="420"/>
      <c r="J84" s="148"/>
      <c r="U84" s="35" t="s">
        <v>150</v>
      </c>
      <c r="V84" s="101">
        <v>8.0500000000000007</v>
      </c>
    </row>
    <row r="85" spans="1:25">
      <c r="A85" s="141"/>
      <c r="B85" s="147"/>
      <c r="C85" s="419"/>
      <c r="D85" s="419"/>
      <c r="E85" s="419"/>
      <c r="F85" s="419"/>
      <c r="G85" s="420"/>
      <c r="H85" s="420"/>
      <c r="I85" s="420"/>
      <c r="J85" s="148"/>
      <c r="U85" s="35" t="s">
        <v>567</v>
      </c>
      <c r="V85" s="92" t="s">
        <v>141</v>
      </c>
    </row>
    <row r="86" spans="1:25">
      <c r="A86" s="141"/>
      <c r="B86" s="147"/>
      <c r="C86" s="419"/>
      <c r="D86" s="419"/>
      <c r="E86" s="419"/>
      <c r="F86" s="419"/>
      <c r="G86" s="420"/>
      <c r="H86" s="420"/>
      <c r="I86" s="420"/>
      <c r="J86" s="148"/>
      <c r="U86" s="35" t="s">
        <v>568</v>
      </c>
      <c r="V86" s="101" t="s">
        <v>141</v>
      </c>
    </row>
    <row r="87" spans="1:25">
      <c r="A87" s="141"/>
      <c r="B87" s="147"/>
      <c r="C87" s="419"/>
      <c r="D87" s="419"/>
      <c r="E87" s="419"/>
      <c r="F87" s="419"/>
      <c r="G87" s="420"/>
      <c r="H87" s="420"/>
      <c r="I87" s="420"/>
      <c r="J87" s="148"/>
      <c r="U87" s="96" t="s">
        <v>344</v>
      </c>
      <c r="V87" s="92">
        <v>0</v>
      </c>
    </row>
    <row r="88" spans="1:25">
      <c r="A88" s="141"/>
      <c r="B88" s="147"/>
      <c r="C88" s="419"/>
      <c r="D88" s="419"/>
      <c r="E88" s="419"/>
      <c r="F88" s="419"/>
      <c r="G88" s="420"/>
      <c r="H88" s="420"/>
      <c r="I88" s="420"/>
      <c r="J88" s="148"/>
      <c r="K88" s="149"/>
      <c r="L88" s="149"/>
      <c r="M88" s="149"/>
      <c r="N88" s="149"/>
      <c r="U88" s="35" t="s">
        <v>180</v>
      </c>
      <c r="V88" s="92" t="s">
        <v>141</v>
      </c>
    </row>
    <row r="89" spans="1:25">
      <c r="A89" s="141"/>
      <c r="B89" s="147"/>
      <c r="C89" s="419"/>
      <c r="D89" s="419"/>
      <c r="E89" s="419"/>
      <c r="F89" s="419"/>
      <c r="G89" s="420"/>
      <c r="H89" s="420"/>
      <c r="I89" s="420"/>
      <c r="J89" s="148"/>
      <c r="K89" s="97"/>
      <c r="L89" s="97"/>
      <c r="M89" s="97"/>
      <c r="N89" s="97"/>
      <c r="O89" s="149"/>
      <c r="P89" s="149"/>
      <c r="Q89" s="149"/>
      <c r="U89" s="35" t="s">
        <v>559</v>
      </c>
      <c r="V89" s="92" t="s">
        <v>141</v>
      </c>
    </row>
    <row r="90" spans="1:25">
      <c r="A90" s="141"/>
      <c r="B90" s="147"/>
      <c r="C90" s="419"/>
      <c r="D90" s="419"/>
      <c r="E90" s="419"/>
      <c r="F90" s="419"/>
      <c r="G90" s="420"/>
      <c r="H90" s="420"/>
      <c r="I90" s="420"/>
      <c r="J90" s="148"/>
      <c r="K90" s="97"/>
      <c r="L90" s="97"/>
      <c r="M90" s="97"/>
      <c r="N90" s="97"/>
      <c r="O90" s="97"/>
      <c r="P90" s="97"/>
      <c r="Q90" s="97"/>
      <c r="U90" s="70" t="s">
        <v>344</v>
      </c>
      <c r="V90" s="92">
        <v>0</v>
      </c>
    </row>
    <row r="91" spans="1:25">
      <c r="A91" s="141"/>
      <c r="B91" s="147"/>
      <c r="C91" s="267"/>
      <c r="D91" s="267"/>
      <c r="E91" s="267"/>
      <c r="F91" s="267"/>
      <c r="G91" s="266"/>
      <c r="H91" s="266"/>
      <c r="I91" s="266"/>
      <c r="J91" s="148"/>
      <c r="K91" s="97"/>
      <c r="L91" s="97"/>
      <c r="M91" s="97"/>
      <c r="N91" s="97"/>
      <c r="O91" s="97"/>
      <c r="P91" s="97"/>
      <c r="Q91" s="97"/>
      <c r="U91" s="35" t="s">
        <v>192</v>
      </c>
      <c r="V91" s="92" t="s">
        <v>141</v>
      </c>
    </row>
    <row r="92" spans="1:25">
      <c r="A92" s="141"/>
      <c r="B92" s="147"/>
      <c r="C92" s="419"/>
      <c r="D92" s="419"/>
      <c r="E92" s="419"/>
      <c r="F92" s="419"/>
      <c r="G92" s="420"/>
      <c r="H92" s="420"/>
      <c r="I92" s="420"/>
      <c r="J92" s="148"/>
      <c r="K92" s="97"/>
      <c r="L92" s="97"/>
      <c r="M92" s="97"/>
      <c r="N92" s="97"/>
      <c r="O92" s="97"/>
      <c r="P92" s="97"/>
      <c r="Q92" s="97"/>
      <c r="U92" s="3" t="s">
        <v>560</v>
      </c>
      <c r="V92" s="92" t="s">
        <v>141</v>
      </c>
    </row>
    <row r="93" spans="1:25">
      <c r="A93" s="141"/>
      <c r="B93" s="147"/>
      <c r="C93" s="419"/>
      <c r="D93" s="419"/>
      <c r="E93" s="419"/>
      <c r="F93" s="419"/>
      <c r="G93" s="420"/>
      <c r="H93" s="420"/>
      <c r="I93" s="420"/>
      <c r="J93" s="148"/>
      <c r="K93" s="97"/>
      <c r="L93" s="97"/>
      <c r="M93" s="97"/>
      <c r="N93" s="97"/>
      <c r="O93" s="97"/>
      <c r="P93" s="97"/>
      <c r="Q93" s="97"/>
      <c r="U93" s="70" t="s">
        <v>344</v>
      </c>
      <c r="V93" s="92">
        <v>0</v>
      </c>
    </row>
    <row r="94" spans="1:25">
      <c r="B94" s="150"/>
      <c r="C94" s="150"/>
      <c r="D94" s="150"/>
      <c r="E94" s="150"/>
      <c r="G94" s="421"/>
      <c r="H94" s="421"/>
      <c r="I94" s="421"/>
      <c r="J94" s="151"/>
      <c r="K94" s="98"/>
      <c r="L94" s="97"/>
      <c r="M94" s="97"/>
      <c r="N94" s="97"/>
      <c r="O94" s="97"/>
      <c r="P94" s="97"/>
      <c r="Q94" s="97"/>
      <c r="U94" s="35" t="s">
        <v>557</v>
      </c>
      <c r="V94" s="92" t="s">
        <v>141</v>
      </c>
    </row>
    <row r="95" spans="1:25">
      <c r="B95" s="86"/>
      <c r="C95" s="86"/>
      <c r="D95" s="86"/>
      <c r="E95" s="86"/>
      <c r="G95" s="86"/>
      <c r="H95" s="86"/>
      <c r="I95" s="86"/>
      <c r="J95" s="86"/>
      <c r="K95" s="98"/>
      <c r="L95" s="97"/>
      <c r="M95" s="97"/>
      <c r="N95" s="97"/>
      <c r="O95" s="97"/>
      <c r="P95" s="97"/>
      <c r="Q95" s="97"/>
      <c r="R95" s="97"/>
      <c r="S95" s="97"/>
      <c r="U95" s="35" t="s">
        <v>558</v>
      </c>
      <c r="V95" s="92" t="s">
        <v>141</v>
      </c>
    </row>
    <row r="96" spans="1:25">
      <c r="B96" s="86"/>
      <c r="G96" s="409"/>
      <c r="H96" s="409"/>
      <c r="I96" s="409"/>
      <c r="J96" s="145"/>
      <c r="K96" s="98"/>
      <c r="L96" s="97"/>
      <c r="M96" s="97"/>
      <c r="N96" s="97"/>
      <c r="O96" s="97"/>
      <c r="P96" s="97"/>
      <c r="Q96" s="97"/>
      <c r="R96" s="97"/>
      <c r="S96" s="97"/>
      <c r="U96" s="260" t="s">
        <v>695</v>
      </c>
      <c r="V96" s="259" t="s">
        <v>141</v>
      </c>
    </row>
    <row r="97" spans="2:25">
      <c r="B97" s="86"/>
      <c r="C97" s="86"/>
      <c r="D97" s="86"/>
      <c r="E97" s="86"/>
      <c r="F97" s="86"/>
      <c r="J97" s="269"/>
      <c r="K97" s="98"/>
      <c r="L97" s="97"/>
      <c r="M97" s="97"/>
      <c r="N97" s="97"/>
      <c r="O97" s="97"/>
      <c r="P97" s="97"/>
      <c r="Q97" s="97"/>
      <c r="R97" s="97"/>
      <c r="S97" s="97"/>
      <c r="U97" s="260" t="s">
        <v>697</v>
      </c>
      <c r="V97" s="259" t="s">
        <v>141</v>
      </c>
      <c r="X97" s="35" t="s">
        <v>170</v>
      </c>
      <c r="Y97" s="92">
        <v>4.67</v>
      </c>
    </row>
    <row r="98" spans="2:25" ht="15" customHeight="1">
      <c r="B98" s="86"/>
      <c r="G98" s="409"/>
      <c r="H98" s="409"/>
      <c r="I98" s="409"/>
      <c r="J98" s="152"/>
      <c r="K98" s="98"/>
      <c r="L98" s="97"/>
      <c r="M98" s="97"/>
      <c r="N98" s="97"/>
      <c r="O98" s="97"/>
      <c r="P98" s="97"/>
      <c r="Q98" s="97"/>
      <c r="R98" s="97"/>
      <c r="S98" s="97"/>
      <c r="U98" s="70" t="s">
        <v>344</v>
      </c>
      <c r="V98" s="92">
        <v>0</v>
      </c>
      <c r="X98" s="35" t="s">
        <v>172</v>
      </c>
      <c r="Y98" s="92">
        <v>5.23</v>
      </c>
    </row>
    <row r="99" spans="2:25">
      <c r="B99" s="86"/>
      <c r="C99" s="86"/>
      <c r="D99" s="86"/>
      <c r="E99" s="86"/>
      <c r="F99" s="86"/>
      <c r="G99" s="86"/>
      <c r="H99" s="86"/>
      <c r="I99" s="86"/>
      <c r="J99" s="86"/>
      <c r="O99" s="97"/>
      <c r="P99" s="97"/>
      <c r="Q99" s="97"/>
      <c r="R99" s="97"/>
      <c r="S99" s="97"/>
      <c r="U99" s="70" t="s">
        <v>202</v>
      </c>
      <c r="V99" s="92" t="s">
        <v>141</v>
      </c>
      <c r="X99" s="35" t="s">
        <v>174</v>
      </c>
      <c r="Y99" s="92">
        <v>6.02</v>
      </c>
    </row>
    <row r="100" spans="2:25">
      <c r="B100" s="86"/>
      <c r="C100" s="86"/>
      <c r="D100" s="86"/>
      <c r="E100" s="86"/>
      <c r="S100" s="97"/>
      <c r="U100" s="70" t="s">
        <v>564</v>
      </c>
      <c r="V100" s="92" t="s">
        <v>141</v>
      </c>
      <c r="X100" s="35" t="s">
        <v>176</v>
      </c>
      <c r="Y100" s="92">
        <v>7.34</v>
      </c>
    </row>
    <row r="101" spans="2:25" ht="15" customHeight="1">
      <c r="B101" s="86"/>
      <c r="C101" s="86"/>
      <c r="D101" s="86"/>
      <c r="E101" s="86"/>
      <c r="S101" s="97"/>
      <c r="U101" s="96" t="s">
        <v>344</v>
      </c>
      <c r="V101" s="92">
        <v>0</v>
      </c>
      <c r="X101" s="35" t="s">
        <v>178</v>
      </c>
      <c r="Y101" s="92">
        <v>9.2100000000000009</v>
      </c>
    </row>
    <row r="102" spans="2:25">
      <c r="B102" s="86"/>
      <c r="C102" s="86"/>
      <c r="D102" s="86"/>
      <c r="E102" s="86"/>
      <c r="S102" s="97"/>
      <c r="U102" s="35" t="s">
        <v>208</v>
      </c>
      <c r="V102" s="95" t="s">
        <v>141</v>
      </c>
      <c r="X102" s="35" t="s">
        <v>180</v>
      </c>
      <c r="Y102" s="92" t="s">
        <v>141</v>
      </c>
    </row>
    <row r="103" spans="2:25">
      <c r="B103" s="86"/>
      <c r="C103" s="86"/>
      <c r="D103" s="86"/>
      <c r="E103" s="86"/>
      <c r="S103" s="97"/>
      <c r="U103" s="35" t="s">
        <v>563</v>
      </c>
      <c r="V103" s="95" t="s">
        <v>141</v>
      </c>
      <c r="X103" s="35" t="s">
        <v>182</v>
      </c>
      <c r="Y103" s="102">
        <v>4.38</v>
      </c>
    </row>
    <row r="104" spans="2:25">
      <c r="B104" s="86"/>
      <c r="C104" s="86"/>
      <c r="D104" s="86"/>
      <c r="E104" s="86"/>
      <c r="S104" s="99"/>
      <c r="U104" s="96" t="s">
        <v>344</v>
      </c>
      <c r="V104" s="92">
        <v>0</v>
      </c>
      <c r="X104" s="35" t="s">
        <v>184</v>
      </c>
      <c r="Y104" s="102">
        <v>5.1100000000000003</v>
      </c>
    </row>
    <row r="105" spans="2:25" ht="17.25" customHeight="1">
      <c r="B105" s="86"/>
      <c r="C105" s="86"/>
      <c r="D105" s="86"/>
      <c r="E105" s="86"/>
      <c r="U105" s="70" t="s">
        <v>561</v>
      </c>
      <c r="V105" s="92" t="s">
        <v>141</v>
      </c>
      <c r="X105" s="35" t="s">
        <v>186</v>
      </c>
      <c r="Y105" s="102">
        <v>5.8</v>
      </c>
    </row>
    <row r="106" spans="2:25">
      <c r="B106" s="86"/>
      <c r="C106" s="86"/>
      <c r="D106" s="86"/>
      <c r="E106" s="86"/>
      <c r="U106" s="35" t="s">
        <v>562</v>
      </c>
      <c r="V106" s="95" t="s">
        <v>141</v>
      </c>
      <c r="X106" s="35" t="s">
        <v>188</v>
      </c>
      <c r="Y106" s="102">
        <v>7.28</v>
      </c>
    </row>
    <row r="107" spans="2:25" ht="15.75" customHeight="1">
      <c r="B107" s="86"/>
      <c r="C107" s="86"/>
      <c r="D107" s="86"/>
      <c r="E107" s="86"/>
      <c r="U107" s="258" t="s">
        <v>696</v>
      </c>
      <c r="V107" s="259" t="s">
        <v>141</v>
      </c>
      <c r="X107" s="35" t="s">
        <v>190</v>
      </c>
      <c r="Y107" s="102">
        <v>9.2100000000000009</v>
      </c>
    </row>
    <row r="108" spans="2:25" ht="15.75" customHeight="1">
      <c r="B108" s="86"/>
      <c r="C108" s="86"/>
      <c r="D108" s="86"/>
      <c r="E108" s="86"/>
      <c r="U108" s="258" t="s">
        <v>698</v>
      </c>
      <c r="V108" s="259" t="s">
        <v>141</v>
      </c>
      <c r="X108" s="35" t="s">
        <v>192</v>
      </c>
      <c r="Y108" s="102" t="s">
        <v>141</v>
      </c>
    </row>
    <row r="109" spans="2:25" ht="15.75" customHeight="1">
      <c r="B109" s="86"/>
      <c r="C109" s="86"/>
      <c r="D109" s="86"/>
      <c r="E109" s="86"/>
      <c r="U109" s="303" t="s">
        <v>369</v>
      </c>
      <c r="V109" s="304">
        <v>53.77</v>
      </c>
    </row>
    <row r="110" spans="2:25">
      <c r="B110" s="86"/>
      <c r="C110" s="86"/>
      <c r="D110" s="86"/>
      <c r="E110" s="86"/>
      <c r="U110" s="303" t="s">
        <v>370</v>
      </c>
      <c r="V110" s="304">
        <v>83.64</v>
      </c>
    </row>
    <row r="111" spans="2:25">
      <c r="B111" s="86"/>
      <c r="C111" s="86"/>
      <c r="D111" s="86"/>
      <c r="E111" s="86"/>
      <c r="U111" s="305" t="s">
        <v>216</v>
      </c>
      <c r="V111" s="304">
        <v>53.77</v>
      </c>
    </row>
    <row r="112" spans="2:25">
      <c r="B112" s="86"/>
      <c r="C112" s="86"/>
      <c r="D112" s="86"/>
      <c r="E112" s="86"/>
      <c r="U112" s="305" t="s">
        <v>218</v>
      </c>
      <c r="V112" s="304">
        <v>83.64</v>
      </c>
    </row>
    <row r="113" spans="2:25">
      <c r="B113" s="86"/>
      <c r="C113" s="86"/>
      <c r="D113" s="86"/>
      <c r="E113" s="86"/>
      <c r="U113" s="305" t="s">
        <v>371</v>
      </c>
      <c r="V113" s="304" t="s">
        <v>141</v>
      </c>
    </row>
    <row r="114" spans="2:25">
      <c r="B114" s="86"/>
      <c r="C114" s="86"/>
      <c r="D114" s="86"/>
      <c r="E114" s="86"/>
      <c r="U114" s="305" t="s">
        <v>374</v>
      </c>
      <c r="V114" s="304" t="s">
        <v>141</v>
      </c>
    </row>
    <row r="115" spans="2:25">
      <c r="B115" s="86"/>
      <c r="C115" s="86"/>
      <c r="D115" s="86"/>
      <c r="E115" s="86"/>
      <c r="U115" s="35" t="s">
        <v>730</v>
      </c>
      <c r="V115" s="92">
        <v>26.89</v>
      </c>
    </row>
    <row r="116" spans="2:25">
      <c r="B116" s="86"/>
      <c r="C116" s="86"/>
      <c r="D116" s="86"/>
      <c r="E116" s="86"/>
      <c r="U116" s="35" t="s">
        <v>731</v>
      </c>
      <c r="V116" s="92">
        <v>41.83</v>
      </c>
      <c r="X116" s="70" t="s">
        <v>198</v>
      </c>
      <c r="Y116" s="92">
        <v>5.23</v>
      </c>
    </row>
    <row r="117" spans="2:25">
      <c r="B117" s="86"/>
      <c r="C117" s="86"/>
      <c r="D117" s="86"/>
      <c r="E117" s="86"/>
      <c r="U117" s="35" t="s">
        <v>732</v>
      </c>
      <c r="V117" s="92">
        <v>26.89</v>
      </c>
      <c r="X117" s="70" t="s">
        <v>200</v>
      </c>
      <c r="Y117" s="92">
        <v>7.39</v>
      </c>
    </row>
    <row r="118" spans="2:25">
      <c r="B118" s="86"/>
      <c r="C118" s="86"/>
      <c r="D118" s="86"/>
      <c r="E118" s="86"/>
      <c r="U118" s="35" t="s">
        <v>733</v>
      </c>
      <c r="V118" s="92">
        <v>41.83</v>
      </c>
      <c r="X118" s="70" t="s">
        <v>202</v>
      </c>
      <c r="Y118" s="92" t="s">
        <v>141</v>
      </c>
    </row>
    <row r="119" spans="2:25">
      <c r="B119" s="86"/>
      <c r="C119" s="86"/>
      <c r="D119" s="86"/>
      <c r="E119" s="86"/>
      <c r="U119" s="35" t="s">
        <v>372</v>
      </c>
      <c r="V119" s="92" t="s">
        <v>141</v>
      </c>
      <c r="X119" s="35" t="s">
        <v>204</v>
      </c>
      <c r="Y119" s="95">
        <v>5.4</v>
      </c>
    </row>
    <row r="120" spans="2:25">
      <c r="B120" s="86"/>
      <c r="C120" s="86"/>
      <c r="D120" s="86"/>
      <c r="E120" s="86"/>
      <c r="U120" s="96" t="s">
        <v>344</v>
      </c>
      <c r="V120" s="92"/>
      <c r="X120" s="35" t="s">
        <v>206</v>
      </c>
      <c r="Y120" s="95">
        <v>6.37</v>
      </c>
    </row>
    <row r="121" spans="2:25">
      <c r="B121" s="86"/>
      <c r="C121" s="86"/>
      <c r="D121" s="86"/>
      <c r="E121" s="86"/>
      <c r="U121" s="35" t="s">
        <v>726</v>
      </c>
      <c r="V121" s="92">
        <v>26.89</v>
      </c>
      <c r="X121" s="35" t="s">
        <v>208</v>
      </c>
      <c r="Y121" s="95" t="s">
        <v>141</v>
      </c>
    </row>
    <row r="122" spans="2:25">
      <c r="B122" s="86"/>
      <c r="C122" s="86"/>
      <c r="D122" s="86"/>
      <c r="E122" s="86"/>
      <c r="U122" s="35" t="s">
        <v>727</v>
      </c>
      <c r="V122" s="92">
        <v>41.83</v>
      </c>
    </row>
    <row r="123" spans="2:25">
      <c r="B123" s="86"/>
      <c r="C123" s="86"/>
      <c r="D123" s="86"/>
      <c r="E123" s="86"/>
      <c r="U123" s="35" t="s">
        <v>728</v>
      </c>
      <c r="V123" s="92">
        <v>26.89</v>
      </c>
    </row>
    <row r="124" spans="2:25">
      <c r="B124" s="86"/>
      <c r="C124" s="86"/>
      <c r="D124" s="86"/>
      <c r="E124" s="86"/>
      <c r="U124" s="35" t="s">
        <v>729</v>
      </c>
      <c r="V124" s="92">
        <v>41.83</v>
      </c>
    </row>
    <row r="125" spans="2:25">
      <c r="B125" s="86"/>
      <c r="C125" s="86"/>
      <c r="D125" s="86"/>
      <c r="E125" s="86"/>
      <c r="U125" s="35" t="s">
        <v>375</v>
      </c>
      <c r="V125" s="95" t="s">
        <v>141</v>
      </c>
    </row>
    <row r="126" spans="2:25">
      <c r="B126" s="86"/>
      <c r="C126" s="86"/>
      <c r="D126" s="86"/>
      <c r="E126" s="86"/>
      <c r="U126" s="96" t="s">
        <v>344</v>
      </c>
      <c r="V126" s="100"/>
    </row>
    <row r="127" spans="2:25">
      <c r="B127" s="86"/>
      <c r="C127" s="86"/>
      <c r="D127" s="86"/>
      <c r="E127" s="86"/>
      <c r="U127" s="35" t="s">
        <v>734</v>
      </c>
      <c r="V127" s="92" t="s">
        <v>141</v>
      </c>
    </row>
    <row r="128" spans="2:25">
      <c r="B128" s="86"/>
      <c r="C128" s="86"/>
      <c r="D128" s="86"/>
      <c r="E128" s="86"/>
      <c r="U128" s="35" t="s">
        <v>735</v>
      </c>
      <c r="V128" s="92" t="s">
        <v>141</v>
      </c>
    </row>
    <row r="129" spans="2:22">
      <c r="B129" s="86"/>
      <c r="C129" s="86"/>
      <c r="D129" s="86"/>
      <c r="E129" s="86"/>
      <c r="U129" s="35" t="s">
        <v>738</v>
      </c>
      <c r="V129" s="92" t="s">
        <v>141</v>
      </c>
    </row>
    <row r="130" spans="2:22">
      <c r="B130" s="86"/>
      <c r="C130" s="86"/>
      <c r="D130" s="86"/>
      <c r="E130" s="86"/>
      <c r="U130" s="35" t="s">
        <v>739</v>
      </c>
      <c r="V130" s="92" t="s">
        <v>141</v>
      </c>
    </row>
    <row r="131" spans="2:22">
      <c r="B131" s="86"/>
      <c r="C131" s="86"/>
      <c r="D131" s="86"/>
      <c r="E131" s="86"/>
      <c r="U131" s="35" t="s">
        <v>736</v>
      </c>
      <c r="V131" s="92" t="s">
        <v>141</v>
      </c>
    </row>
    <row r="132" spans="2:22">
      <c r="B132" s="86"/>
      <c r="C132" s="86"/>
      <c r="D132" s="86"/>
      <c r="E132" s="86"/>
      <c r="U132" s="35" t="s">
        <v>737</v>
      </c>
      <c r="V132" s="92" t="s">
        <v>141</v>
      </c>
    </row>
    <row r="133" spans="2:22">
      <c r="B133" s="86"/>
      <c r="C133" s="86"/>
      <c r="D133" s="86"/>
      <c r="E133" s="86"/>
      <c r="U133" s="35" t="s">
        <v>740</v>
      </c>
      <c r="V133" s="92" t="s">
        <v>141</v>
      </c>
    </row>
    <row r="134" spans="2:22">
      <c r="B134" s="86"/>
      <c r="C134" s="86"/>
      <c r="D134" s="86"/>
      <c r="E134" s="86"/>
      <c r="U134" s="35" t="s">
        <v>741</v>
      </c>
      <c r="V134" s="92" t="s">
        <v>141</v>
      </c>
    </row>
    <row r="135" spans="2:22">
      <c r="B135" s="86"/>
      <c r="C135" s="86"/>
      <c r="D135" s="86"/>
      <c r="E135" s="86"/>
      <c r="U135" s="35" t="s">
        <v>373</v>
      </c>
      <c r="V135" s="92" t="s">
        <v>141</v>
      </c>
    </row>
    <row r="136" spans="2:22">
      <c r="B136" s="86"/>
      <c r="C136" s="86"/>
      <c r="D136" s="86"/>
      <c r="E136" s="86"/>
      <c r="U136" s="35" t="s">
        <v>376</v>
      </c>
      <c r="V136" s="95" t="s">
        <v>141</v>
      </c>
    </row>
    <row r="137" spans="2:22">
      <c r="B137" s="86"/>
      <c r="C137" s="86"/>
      <c r="D137" s="86"/>
      <c r="E137" s="86"/>
      <c r="U137" s="96" t="s">
        <v>344</v>
      </c>
      <c r="V137" s="100"/>
    </row>
    <row r="138" spans="2:22">
      <c r="B138" s="86"/>
      <c r="C138" s="86"/>
      <c r="D138" s="86"/>
      <c r="E138" s="86"/>
      <c r="U138" s="35" t="s">
        <v>223</v>
      </c>
      <c r="V138" s="95">
        <v>117.15</v>
      </c>
    </row>
    <row r="139" spans="2:22">
      <c r="B139" s="86"/>
      <c r="C139" s="86"/>
      <c r="D139" s="86"/>
      <c r="E139" s="86"/>
      <c r="K139" s="86"/>
      <c r="U139" s="35" t="s">
        <v>378</v>
      </c>
      <c r="V139" s="95">
        <v>117.15</v>
      </c>
    </row>
    <row r="140" spans="2:22">
      <c r="B140" s="86"/>
      <c r="C140" s="86"/>
      <c r="D140" s="86"/>
      <c r="E140" s="86"/>
      <c r="F140" s="86"/>
      <c r="G140" s="86"/>
      <c r="H140" s="86"/>
      <c r="I140" s="86"/>
      <c r="J140" s="86"/>
      <c r="K140" s="86"/>
      <c r="U140" s="35" t="s">
        <v>377</v>
      </c>
      <c r="V140" s="95">
        <v>376.4</v>
      </c>
    </row>
    <row r="141" spans="2:22">
      <c r="B141" s="86"/>
      <c r="C141" s="86"/>
      <c r="D141" s="86"/>
      <c r="E141" s="86"/>
      <c r="F141" s="86"/>
      <c r="G141" s="86"/>
      <c r="H141" s="86"/>
      <c r="I141" s="86"/>
      <c r="J141" s="86"/>
      <c r="K141" s="86"/>
      <c r="U141" s="35" t="s">
        <v>379</v>
      </c>
      <c r="V141" s="95">
        <v>376.4</v>
      </c>
    </row>
    <row r="142" spans="2:22">
      <c r="B142" s="86"/>
      <c r="C142" s="86"/>
      <c r="D142" s="86"/>
      <c r="E142" s="86"/>
      <c r="F142" s="86"/>
      <c r="G142" s="86"/>
      <c r="H142" s="86"/>
      <c r="I142" s="86"/>
      <c r="J142" s="86"/>
      <c r="U142" s="96" t="s">
        <v>344</v>
      </c>
      <c r="V142" s="100"/>
    </row>
    <row r="143" spans="2:22">
      <c r="B143" s="86"/>
      <c r="C143" s="86"/>
      <c r="D143" s="86"/>
      <c r="E143" s="86"/>
      <c r="F143" s="86"/>
      <c r="G143" s="86"/>
      <c r="H143" s="86"/>
      <c r="U143" s="35" t="s">
        <v>225</v>
      </c>
      <c r="V143" s="95">
        <v>2.9</v>
      </c>
    </row>
    <row r="144" spans="2:22">
      <c r="U144" s="35" t="s">
        <v>227</v>
      </c>
      <c r="V144" s="95">
        <v>4.67</v>
      </c>
    </row>
    <row r="145" spans="21:22">
      <c r="U145" s="35" t="s">
        <v>381</v>
      </c>
      <c r="V145" s="102">
        <v>2.4500000000000002</v>
      </c>
    </row>
    <row r="146" spans="21:22">
      <c r="U146" s="35" t="s">
        <v>382</v>
      </c>
      <c r="V146" s="102">
        <v>4.67</v>
      </c>
    </row>
    <row r="147" spans="21:22">
      <c r="U147" s="35" t="s">
        <v>380</v>
      </c>
      <c r="V147" s="95" t="s">
        <v>141</v>
      </c>
    </row>
    <row r="148" spans="21:22">
      <c r="U148" s="35" t="s">
        <v>383</v>
      </c>
      <c r="V148" s="102" t="s">
        <v>141</v>
      </c>
    </row>
    <row r="149" spans="21:22">
      <c r="U149" s="96" t="s">
        <v>344</v>
      </c>
      <c r="V149" s="95"/>
    </row>
    <row r="150" spans="21:22">
      <c r="U150" s="35" t="s">
        <v>384</v>
      </c>
      <c r="V150" s="92" t="s">
        <v>141</v>
      </c>
    </row>
    <row r="151" spans="21:22">
      <c r="U151" s="35" t="s">
        <v>386</v>
      </c>
      <c r="V151" s="92" t="s">
        <v>141</v>
      </c>
    </row>
    <row r="152" spans="21:22">
      <c r="U152" s="35" t="s">
        <v>388</v>
      </c>
      <c r="V152" s="92" t="s">
        <v>141</v>
      </c>
    </row>
    <row r="153" spans="21:22">
      <c r="U153" s="35" t="s">
        <v>94</v>
      </c>
      <c r="V153" s="92" t="s">
        <v>141</v>
      </c>
    </row>
    <row r="154" spans="21:22">
      <c r="U154" s="35" t="s">
        <v>101</v>
      </c>
      <c r="V154" s="92" t="s">
        <v>141</v>
      </c>
    </row>
    <row r="155" spans="21:22">
      <c r="U155" s="35" t="s">
        <v>392</v>
      </c>
      <c r="V155" s="92" t="s">
        <v>141</v>
      </c>
    </row>
    <row r="156" spans="21:22">
      <c r="U156" s="35" t="s">
        <v>394</v>
      </c>
      <c r="V156" s="92" t="s">
        <v>141</v>
      </c>
    </row>
    <row r="157" spans="21:22">
      <c r="U157" s="35" t="s">
        <v>396</v>
      </c>
      <c r="V157" s="92" t="s">
        <v>141</v>
      </c>
    </row>
    <row r="158" spans="21:22">
      <c r="U158" s="35" t="s">
        <v>398</v>
      </c>
      <c r="V158" s="92" t="s">
        <v>141</v>
      </c>
    </row>
    <row r="159" spans="21:22">
      <c r="U159" s="35" t="s">
        <v>400</v>
      </c>
      <c r="V159" s="92" t="s">
        <v>141</v>
      </c>
    </row>
    <row r="160" spans="21:22">
      <c r="U160" s="35" t="s">
        <v>385</v>
      </c>
      <c r="V160" s="92" t="s">
        <v>141</v>
      </c>
    </row>
    <row r="161" spans="21:22">
      <c r="U161" s="35" t="s">
        <v>387</v>
      </c>
      <c r="V161" s="92" t="s">
        <v>141</v>
      </c>
    </row>
    <row r="162" spans="21:22">
      <c r="U162" s="35" t="s">
        <v>389</v>
      </c>
      <c r="V162" s="92" t="s">
        <v>141</v>
      </c>
    </row>
    <row r="163" spans="21:22">
      <c r="U163" s="35" t="s">
        <v>390</v>
      </c>
      <c r="V163" s="92" t="s">
        <v>141</v>
      </c>
    </row>
    <row r="164" spans="21:22">
      <c r="U164" s="35" t="s">
        <v>391</v>
      </c>
      <c r="V164" s="92" t="s">
        <v>141</v>
      </c>
    </row>
    <row r="165" spans="21:22">
      <c r="U165" s="35" t="s">
        <v>393</v>
      </c>
      <c r="V165" s="92" t="s">
        <v>141</v>
      </c>
    </row>
    <row r="166" spans="21:22">
      <c r="U166" s="35" t="s">
        <v>395</v>
      </c>
      <c r="V166" s="92" t="s">
        <v>141</v>
      </c>
    </row>
    <row r="167" spans="21:22">
      <c r="U167" s="35" t="s">
        <v>397</v>
      </c>
      <c r="V167" s="92" t="s">
        <v>141</v>
      </c>
    </row>
    <row r="168" spans="21:22">
      <c r="U168" s="35" t="s">
        <v>399</v>
      </c>
      <c r="V168" s="92" t="s">
        <v>141</v>
      </c>
    </row>
    <row r="169" spans="21:22">
      <c r="U169" s="35" t="s">
        <v>401</v>
      </c>
      <c r="V169" s="92" t="s">
        <v>141</v>
      </c>
    </row>
    <row r="170" spans="21:22">
      <c r="U170" s="96" t="s">
        <v>344</v>
      </c>
      <c r="V170" s="92"/>
    </row>
    <row r="171" spans="21:22">
      <c r="U171" s="35" t="s">
        <v>235</v>
      </c>
      <c r="V171" s="95">
        <v>7.79</v>
      </c>
    </row>
    <row r="172" spans="21:22">
      <c r="U172" s="35" t="s">
        <v>237</v>
      </c>
      <c r="V172" s="95">
        <v>7.79</v>
      </c>
    </row>
    <row r="173" spans="21:22">
      <c r="U173" s="35"/>
      <c r="V173" s="95"/>
    </row>
    <row r="174" spans="21:22">
      <c r="U174" s="35"/>
      <c r="V174" s="95"/>
    </row>
    <row r="175" spans="21:22">
      <c r="U175" s="96" t="s">
        <v>344</v>
      </c>
      <c r="V175" s="92"/>
    </row>
    <row r="176" spans="21:22">
      <c r="U176" s="35" t="s">
        <v>402</v>
      </c>
      <c r="V176" s="95">
        <v>9.4700000000000006</v>
      </c>
    </row>
    <row r="177" spans="21:22">
      <c r="U177" s="35" t="s">
        <v>404</v>
      </c>
      <c r="V177" s="92" t="s">
        <v>141</v>
      </c>
    </row>
    <row r="178" spans="21:22">
      <c r="U178" s="35" t="s">
        <v>406</v>
      </c>
      <c r="V178" s="95">
        <v>9.4700000000000006</v>
      </c>
    </row>
    <row r="179" spans="21:22">
      <c r="U179" s="35" t="s">
        <v>408</v>
      </c>
      <c r="V179" s="92" t="s">
        <v>141</v>
      </c>
    </row>
    <row r="180" spans="21:22">
      <c r="U180" s="35" t="s">
        <v>403</v>
      </c>
      <c r="V180" s="92" t="s">
        <v>141</v>
      </c>
    </row>
    <row r="181" spans="21:22">
      <c r="U181" s="35" t="s">
        <v>405</v>
      </c>
      <c r="V181" s="92" t="s">
        <v>141</v>
      </c>
    </row>
    <row r="182" spans="21:22">
      <c r="U182" s="35" t="s">
        <v>407</v>
      </c>
      <c r="V182" s="92" t="s">
        <v>141</v>
      </c>
    </row>
    <row r="183" spans="21:22">
      <c r="U183" s="35" t="s">
        <v>409</v>
      </c>
      <c r="V183" s="92" t="s">
        <v>141</v>
      </c>
    </row>
    <row r="184" spans="21:22">
      <c r="U184" s="96" t="s">
        <v>344</v>
      </c>
      <c r="V184" s="92"/>
    </row>
    <row r="185" spans="21:22">
      <c r="U185" s="35" t="s">
        <v>410</v>
      </c>
      <c r="V185" s="92" t="s">
        <v>141</v>
      </c>
    </row>
    <row r="186" spans="21:22">
      <c r="U186" s="35" t="s">
        <v>412</v>
      </c>
      <c r="V186" s="92" t="s">
        <v>141</v>
      </c>
    </row>
    <row r="187" spans="21:22">
      <c r="U187" s="35" t="s">
        <v>411</v>
      </c>
      <c r="V187" s="95" t="s">
        <v>141</v>
      </c>
    </row>
    <row r="188" spans="21:22">
      <c r="U188" s="35" t="s">
        <v>413</v>
      </c>
      <c r="V188" s="95" t="s">
        <v>141</v>
      </c>
    </row>
    <row r="189" spans="21:22">
      <c r="U189" s="96" t="s">
        <v>344</v>
      </c>
      <c r="V189" s="92"/>
    </row>
    <row r="190" spans="21:22">
      <c r="U190" s="35" t="s">
        <v>414</v>
      </c>
      <c r="V190" s="92" t="s">
        <v>141</v>
      </c>
    </row>
    <row r="191" spans="21:22">
      <c r="U191" s="35" t="s">
        <v>416</v>
      </c>
      <c r="V191" s="92" t="s">
        <v>141</v>
      </c>
    </row>
    <row r="192" spans="21:22">
      <c r="U192" s="35" t="s">
        <v>415</v>
      </c>
      <c r="V192" s="95" t="s">
        <v>141</v>
      </c>
    </row>
    <row r="193" spans="21:22">
      <c r="U193" s="35" t="s">
        <v>417</v>
      </c>
      <c r="V193" s="95" t="s">
        <v>141</v>
      </c>
    </row>
    <row r="194" spans="21:22">
      <c r="U194" s="96" t="s">
        <v>344</v>
      </c>
      <c r="V194" s="92"/>
    </row>
    <row r="195" spans="21:22">
      <c r="U195" s="35" t="s">
        <v>418</v>
      </c>
      <c r="V195" s="92" t="s">
        <v>141</v>
      </c>
    </row>
    <row r="196" spans="21:22">
      <c r="U196" s="35" t="s">
        <v>420</v>
      </c>
      <c r="V196" s="92" t="s">
        <v>141</v>
      </c>
    </row>
    <row r="197" spans="21:22">
      <c r="U197" s="35" t="s">
        <v>422</v>
      </c>
      <c r="V197" s="95" t="s">
        <v>141</v>
      </c>
    </row>
    <row r="198" spans="21:22">
      <c r="U198" s="35" t="s">
        <v>424</v>
      </c>
      <c r="V198" s="95" t="s">
        <v>141</v>
      </c>
    </row>
    <row r="199" spans="21:22">
      <c r="U199" s="35" t="s">
        <v>419</v>
      </c>
      <c r="V199" s="92" t="s">
        <v>141</v>
      </c>
    </row>
    <row r="200" spans="21:22">
      <c r="U200" s="35" t="s">
        <v>421</v>
      </c>
      <c r="V200" s="92" t="s">
        <v>141</v>
      </c>
    </row>
    <row r="201" spans="21:22">
      <c r="U201" s="35" t="s">
        <v>423</v>
      </c>
      <c r="V201" s="95" t="s">
        <v>141</v>
      </c>
    </row>
    <row r="202" spans="21:22">
      <c r="U202" s="35" t="s">
        <v>425</v>
      </c>
      <c r="V202" s="95" t="s">
        <v>141</v>
      </c>
    </row>
    <row r="203" spans="21:22">
      <c r="U203" s="96" t="s">
        <v>344</v>
      </c>
      <c r="V203" s="92"/>
    </row>
    <row r="204" spans="21:22">
      <c r="U204" s="35" t="s">
        <v>714</v>
      </c>
      <c r="V204" s="92" t="s">
        <v>141</v>
      </c>
    </row>
    <row r="205" spans="21:22">
      <c r="U205" s="35" t="s">
        <v>427</v>
      </c>
      <c r="V205" s="92" t="s">
        <v>141</v>
      </c>
    </row>
    <row r="206" spans="21:22">
      <c r="U206" s="35"/>
      <c r="V206" s="92" t="s">
        <v>141</v>
      </c>
    </row>
    <row r="207" spans="21:22">
      <c r="U207" s="35"/>
      <c r="V207" s="95" t="s">
        <v>141</v>
      </c>
    </row>
    <row r="208" spans="21:22">
      <c r="U208" s="35" t="s">
        <v>426</v>
      </c>
      <c r="V208" s="95" t="s">
        <v>141</v>
      </c>
    </row>
    <row r="209" spans="21:22">
      <c r="U209" s="35" t="s">
        <v>428</v>
      </c>
      <c r="V209" s="95" t="s">
        <v>141</v>
      </c>
    </row>
    <row r="210" spans="21:22">
      <c r="U210" s="96" t="s">
        <v>344</v>
      </c>
      <c r="V210" s="92"/>
    </row>
    <row r="211" spans="21:22">
      <c r="U211" s="35" t="s">
        <v>429</v>
      </c>
      <c r="V211" s="92" t="s">
        <v>141</v>
      </c>
    </row>
    <row r="212" spans="21:22">
      <c r="U212" s="35" t="s">
        <v>431</v>
      </c>
      <c r="V212" s="92" t="s">
        <v>141</v>
      </c>
    </row>
    <row r="213" spans="21:22">
      <c r="U213" s="35" t="s">
        <v>430</v>
      </c>
      <c r="V213" s="92" t="s">
        <v>141</v>
      </c>
    </row>
    <row r="214" spans="21:22">
      <c r="U214" s="35" t="s">
        <v>432</v>
      </c>
      <c r="V214" s="92" t="s">
        <v>141</v>
      </c>
    </row>
    <row r="215" spans="21:22">
      <c r="U215" s="63"/>
      <c r="V215" s="87"/>
    </row>
    <row r="216" spans="21:22">
      <c r="U216" s="63"/>
      <c r="V216" s="87"/>
    </row>
    <row r="217" spans="21:22">
      <c r="U217" s="63"/>
      <c r="V217" s="87"/>
    </row>
    <row r="218" spans="21:22">
      <c r="U218" s="63"/>
      <c r="V218" s="87"/>
    </row>
    <row r="219" spans="21:22">
      <c r="U219" s="63"/>
      <c r="V219" s="87"/>
    </row>
    <row r="220" spans="21:22">
      <c r="U220" s="63"/>
      <c r="V220" s="87"/>
    </row>
    <row r="221" spans="21:22">
      <c r="U221" s="63"/>
      <c r="V221" s="87"/>
    </row>
    <row r="222" spans="21:22">
      <c r="U222" s="63"/>
      <c r="V222" s="87"/>
    </row>
    <row r="223" spans="21:22">
      <c r="U223" s="63"/>
      <c r="V223" s="87"/>
    </row>
    <row r="224" spans="21:22">
      <c r="U224" s="63"/>
      <c r="V224" s="87"/>
    </row>
  </sheetData>
  <sheetProtection selectLockedCells="1"/>
  <dataConsolidate/>
  <mergeCells count="64">
    <mergeCell ref="C9:G9"/>
    <mergeCell ref="B2:P2"/>
    <mergeCell ref="C3:G3"/>
    <mergeCell ref="C7:G7"/>
    <mergeCell ref="C8:G8"/>
    <mergeCell ref="C5:G5"/>
    <mergeCell ref="C6:G6"/>
    <mergeCell ref="U9:V9"/>
    <mergeCell ref="C10:G10"/>
    <mergeCell ref="C11:G11"/>
    <mergeCell ref="C12:G12"/>
    <mergeCell ref="C71:F71"/>
    <mergeCell ref="O15:S15"/>
    <mergeCell ref="C55:L55"/>
    <mergeCell ref="O55:R55"/>
    <mergeCell ref="C62:G62"/>
    <mergeCell ref="C63:G63"/>
    <mergeCell ref="C65:F65"/>
    <mergeCell ref="G65:I65"/>
    <mergeCell ref="C66:F66"/>
    <mergeCell ref="C70:F70"/>
    <mergeCell ref="G70:I70"/>
    <mergeCell ref="B14:S14"/>
    <mergeCell ref="C81:F81"/>
    <mergeCell ref="G81:I81"/>
    <mergeCell ref="C72:F72"/>
    <mergeCell ref="G72:I72"/>
    <mergeCell ref="C73:F73"/>
    <mergeCell ref="G73:I73"/>
    <mergeCell ref="C74:F74"/>
    <mergeCell ref="G74:I74"/>
    <mergeCell ref="C75:F75"/>
    <mergeCell ref="G75:I75"/>
    <mergeCell ref="C76:F76"/>
    <mergeCell ref="G76:I76"/>
    <mergeCell ref="G77:I77"/>
    <mergeCell ref="C82:F82"/>
    <mergeCell ref="G82:I82"/>
    <mergeCell ref="C83:F83"/>
    <mergeCell ref="G83:I83"/>
    <mergeCell ref="C84:F84"/>
    <mergeCell ref="G84:I84"/>
    <mergeCell ref="C85:F85"/>
    <mergeCell ref="G85:I85"/>
    <mergeCell ref="C86:F86"/>
    <mergeCell ref="G86:I86"/>
    <mergeCell ref="C87:F87"/>
    <mergeCell ref="G87:I87"/>
    <mergeCell ref="C15:M15"/>
    <mergeCell ref="B16:M16"/>
    <mergeCell ref="G98:I98"/>
    <mergeCell ref="O57:S61"/>
    <mergeCell ref="C92:F92"/>
    <mergeCell ref="G92:I92"/>
    <mergeCell ref="C93:F93"/>
    <mergeCell ref="G93:I93"/>
    <mergeCell ref="G94:I94"/>
    <mergeCell ref="G96:I96"/>
    <mergeCell ref="C88:F88"/>
    <mergeCell ref="G88:I88"/>
    <mergeCell ref="C89:F89"/>
    <mergeCell ref="G89:I89"/>
    <mergeCell ref="C90:F90"/>
    <mergeCell ref="G90:I90"/>
  </mergeCells>
  <conditionalFormatting sqref="C3:E3">
    <cfRule type="containsBlanks" dxfId="31" priority="61">
      <formula>LEN(TRIM(C3))=0</formula>
    </cfRule>
  </conditionalFormatting>
  <conditionalFormatting sqref="C5:G6 C7:E8 C9 C10:G12 H18:I18 C18:C24 F19:H19 G20:H20 F21:H21 G22:H24 L23:L24 C25:H25 G26:H26 C26:C28 C27:H27 G28:H28 C29:H29 G30:H30 C31:H31 G32:H37 L36 F38:H39 L38:L39 G40:H46 F47:H49 L53:L54">
    <cfRule type="containsBlanks" dxfId="30" priority="58">
      <formula>LEN(TRIM(C5))=0</formula>
    </cfRule>
  </conditionalFormatting>
  <conditionalFormatting sqref="D23:E24">
    <cfRule type="containsBlanks" dxfId="29" priority="30">
      <formula>LEN(TRIM(D23))=0</formula>
    </cfRule>
  </conditionalFormatting>
  <conditionalFormatting sqref="D36:E36">
    <cfRule type="containsBlanks" dxfId="28" priority="27">
      <formula>LEN(TRIM(D36))=0</formula>
    </cfRule>
  </conditionalFormatting>
  <conditionalFormatting sqref="D53:E54">
    <cfRule type="containsBlanks" dxfId="27" priority="13">
      <formula>LEN(TRIM(D53))=0</formula>
    </cfRule>
  </conditionalFormatting>
  <conditionalFormatting sqref="I3">
    <cfRule type="containsBlanks" priority="59">
      <formula>LEN(TRIM(I3))=0</formula>
    </cfRule>
  </conditionalFormatting>
  <conditionalFormatting sqref="I19:I54 C30:C54 L47:L50 G50:H54">
    <cfRule type="containsBlanks" dxfId="26" priority="16">
      <formula>LEN(TRIM(C19))=0</formula>
    </cfRule>
  </conditionalFormatting>
  <conditionalFormatting sqref="I6:J7">
    <cfRule type="containsBlanks" dxfId="25" priority="60">
      <formula>LEN(TRIM(I6))=0</formula>
    </cfRule>
  </conditionalFormatting>
  <conditionalFormatting sqref="L18">
    <cfRule type="containsBlanks" dxfId="24" priority="1">
      <formula>LEN(TRIM(L18))=0</formula>
    </cfRule>
  </conditionalFormatting>
  <conditionalFormatting sqref="M9">
    <cfRule type="containsBlanks" dxfId="23" priority="55">
      <formula>LEN(TRIM(M9))=0</formula>
    </cfRule>
  </conditionalFormatting>
  <conditionalFormatting sqref="M5:N7">
    <cfRule type="containsBlanks" dxfId="22" priority="4">
      <formula>LEN(TRIM(M5))=0</formula>
    </cfRule>
  </conditionalFormatting>
  <conditionalFormatting sqref="O18:Q18 P19 P21 O23:Q24 P36:Q36 O37:Q54">
    <cfRule type="containsBlanks" dxfId="21" priority="56">
      <formula>LEN(TRIM(O18))=0</formula>
    </cfRule>
    <cfRule type="containsBlanks" dxfId="20" priority="57">
      <formula>LEN(TRIM(O18))=0</formula>
    </cfRule>
  </conditionalFormatting>
  <conditionalFormatting sqref="O33:Q35">
    <cfRule type="containsBlanks" dxfId="19" priority="28">
      <formula>LEN(TRIM(O33))=0</formula>
    </cfRule>
    <cfRule type="containsBlanks" dxfId="18" priority="29">
      <formula>LEN(TRIM(O33))=0</formula>
    </cfRule>
  </conditionalFormatting>
  <conditionalFormatting sqref="P20:Q20">
    <cfRule type="containsBlanks" dxfId="17" priority="7">
      <formula>LEN(TRIM(P20))=0</formula>
    </cfRule>
    <cfRule type="containsBlanks" dxfId="16" priority="8">
      <formula>LEN(TRIM(P20))=0</formula>
    </cfRule>
  </conditionalFormatting>
  <conditionalFormatting sqref="P22:Q22">
    <cfRule type="containsBlanks" dxfId="15" priority="5">
      <formula>LEN(TRIM(P22))=0</formula>
    </cfRule>
    <cfRule type="containsBlanks" dxfId="14" priority="6">
      <formula>LEN(TRIM(P22))=0</formula>
    </cfRule>
  </conditionalFormatting>
  <conditionalFormatting sqref="Q26 Q28 Q30 Q32">
    <cfRule type="containsBlanks" dxfId="13" priority="2">
      <formula>LEN(TRIM(Q26))=0</formula>
    </cfRule>
    <cfRule type="containsBlanks" dxfId="12" priority="3">
      <formula>LEN(TRIM(Q26))=0</formula>
    </cfRule>
  </conditionalFormatting>
  <dataValidations count="30">
    <dataValidation type="list" allowBlank="1" showInputMessage="1" showErrorMessage="1" sqref="C18" xr:uid="{00000000-0002-0000-0400-000001000000}">
      <formula1>$U$10:$U$11</formula1>
    </dataValidation>
    <dataValidation type="list" allowBlank="1" showInputMessage="1" showErrorMessage="1" sqref="B94:B95" xr:uid="{00000000-0002-0000-0400-000002000000}">
      <formula1>$B$10:$B$77</formula1>
    </dataValidation>
    <dataValidation type="list" allowBlank="1" showInputMessage="1" showErrorMessage="1" sqref="C52" xr:uid="{00000000-0002-0000-0400-000003000000}">
      <formula1>$U$138:$U$139</formula1>
    </dataValidation>
    <dataValidation type="list" allowBlank="1" showInputMessage="1" showErrorMessage="1" sqref="C36" xr:uid="{00000000-0002-0000-0400-000004000000}">
      <formula1>$U$143:$U$146</formula1>
    </dataValidation>
    <dataValidation type="list" allowBlank="1" showInputMessage="1" showErrorMessage="1" sqref="C44" xr:uid="{00000000-0002-0000-0400-000005000000}">
      <formula1>$U$204:$U$205</formula1>
    </dataValidation>
    <dataValidation type="list" allowBlank="1" showInputMessage="1" showErrorMessage="1" sqref="C37" xr:uid="{00000000-0002-0000-0400-000006000000}">
      <formula1>$U$195:$U$198</formula1>
    </dataValidation>
    <dataValidation type="list" allowBlank="1" showInputMessage="1" showErrorMessage="1" sqref="G95:H95 C80:E80" xr:uid="{00000000-0002-0000-0400-000007000000}">
      <formula1>$F$10:$F$11</formula1>
    </dataValidation>
    <dataValidation type="list" allowBlank="1" showInputMessage="1" showErrorMessage="1" sqref="C3:G3" xr:uid="{00000000-0002-0000-0400-000008000000}">
      <formula1>$U$3:$U$4</formula1>
    </dataValidation>
    <dataValidation type="list" allowBlank="1" showInputMessage="1" showErrorMessage="1" sqref="J80" xr:uid="{00000000-0002-0000-0400-000009000000}">
      <formula1>$I$9:$I$80</formula1>
    </dataValidation>
    <dataValidation type="list" allowBlank="1" showInputMessage="1" showErrorMessage="1" sqref="C51" xr:uid="{00000000-0002-0000-0400-00000A000000}">
      <formula1>$U$56:$U$57</formula1>
    </dataValidation>
    <dataValidation type="list" allowBlank="1" showInputMessage="1" showErrorMessage="1" sqref="C19 C21" xr:uid="{00000000-0002-0000-0400-00000B000000}">
      <formula1>$U$69:$U$73</formula1>
    </dataValidation>
    <dataValidation type="list" allowBlank="1" showInputMessage="1" showErrorMessage="1" sqref="C20 C22" xr:uid="{00000000-0002-0000-0400-00000C000000}">
      <formula1>$U$78:$U$79</formula1>
    </dataValidation>
    <dataValidation type="list" allowBlank="1" showInputMessage="1" showErrorMessage="1" sqref="C23:C24" xr:uid="{00000000-0002-0000-0400-00000D000000}">
      <formula1>$U$81:$U$84</formula1>
    </dataValidation>
    <dataValidation type="list" allowBlank="1" showInputMessage="1" showErrorMessage="1" sqref="C25 C27" xr:uid="{00000000-0002-0000-0400-00000E000000}">
      <formula1>$U$88:$U$92</formula1>
    </dataValidation>
    <dataValidation type="list" allowBlank="1" showInputMessage="1" showErrorMessage="1" sqref="C26 C28" xr:uid="{00000000-0002-0000-0400-00000F000000}">
      <formula1>$U$96:$U$97</formula1>
    </dataValidation>
    <dataValidation type="list" allowBlank="1" showInputMessage="1" showErrorMessage="1" sqref="C29 C31" xr:uid="{00000000-0002-0000-0400-000010000000}">
      <formula1>$U$99:$U$103</formula1>
    </dataValidation>
    <dataValidation type="list" allowBlank="1" showInputMessage="1" showErrorMessage="1" sqref="C30 C32" xr:uid="{00000000-0002-0000-0400-000011000000}">
      <formula1>$U$107:$U$108</formula1>
    </dataValidation>
    <dataValidation type="list" allowBlank="1" showInputMessage="1" showErrorMessage="1" sqref="C33:C35" xr:uid="{00000000-0002-0000-0400-000012000000}">
      <formula1>$U$150:$U$159</formula1>
    </dataValidation>
    <dataValidation type="list" allowBlank="1" showInputMessage="1" showErrorMessage="1" sqref="C38:C39" xr:uid="{00000000-0002-0000-0400-000013000000}">
      <formula1>$U$176:$U$179</formula1>
    </dataValidation>
    <dataValidation type="list" allowBlank="1" showInputMessage="1" showErrorMessage="1" sqref="C40:C41" xr:uid="{00000000-0002-0000-0400-000014000000}">
      <formula1>$U$190:$U$191</formula1>
    </dataValidation>
    <dataValidation type="list" allowBlank="1" showInputMessage="1" showErrorMessage="1" sqref="C42:C43" xr:uid="{00000000-0002-0000-0400-000015000000}">
      <formula1>$U$185:$U$186</formula1>
    </dataValidation>
    <dataValidation type="list" allowBlank="1" showInputMessage="1" showErrorMessage="1" sqref="C45:C46" xr:uid="{00000000-0002-0000-0400-000016000000}">
      <formula1>$U$211:$U$212</formula1>
    </dataValidation>
    <dataValidation type="list" allowBlank="1" showInputMessage="1" showErrorMessage="1" sqref="C50" xr:uid="{00000000-0002-0000-0400-000017000000}">
      <formula1>$U$54:$U$55</formula1>
    </dataValidation>
    <dataValidation type="list" allowBlank="1" showInputMessage="1" showErrorMessage="1" sqref="C53:C54" xr:uid="{00000000-0002-0000-0400-000018000000}">
      <formula1>$U$171:$U$172</formula1>
    </dataValidation>
    <dataValidation type="list" allowBlank="1" showInputMessage="1" showErrorMessage="1" sqref="M6" xr:uid="{00000000-0002-0000-0400-000019000000}">
      <formula1>$X$97:$X$107</formula1>
    </dataValidation>
    <dataValidation type="list" allowBlank="1" showInputMessage="1" showErrorMessage="1" sqref="N6" xr:uid="{00000000-0002-0000-0400-00001A000000}">
      <formula1>$X$97:$X$108</formula1>
    </dataValidation>
    <dataValidation type="list" allowBlank="1" showInputMessage="1" showErrorMessage="1" sqref="M7" xr:uid="{00000000-0002-0000-0400-00001B000000}">
      <formula1>$X$116:$X$120</formula1>
    </dataValidation>
    <dataValidation type="list" allowBlank="1" showInputMessage="1" showErrorMessage="1" sqref="N7" xr:uid="{00000000-0002-0000-0400-00001C000000}">
      <formula1>$X$116:$X$121</formula1>
    </dataValidation>
    <dataValidation type="list" allowBlank="1" showInputMessage="1" showErrorMessage="1" sqref="M5:N5" xr:uid="{00000000-0002-0000-0400-00001D000000}">
      <formula1>$X$69:$X$81</formula1>
    </dataValidation>
    <dataValidation type="list" allowBlank="1" showInputMessage="1" showErrorMessage="1" sqref="C47:C49" xr:uid="{00000000-0002-0000-0400-00001E000000}">
      <formula1>$U$115:$U$125</formula1>
    </dataValidation>
  </dataValidations>
  <printOptions verticalCentered="1"/>
  <pageMargins left="0.25" right="0.25" top="0.5" bottom="0.5" header="0.3" footer="0.3"/>
  <pageSetup paperSize="5" scale="70" fitToHeight="2" orientation="landscape" r:id="rId1"/>
  <headerFooter>
    <oddHeader xml:space="preserve">&amp;LState of NH, DHHS, DLTSS, BDS&amp;C&amp;A&amp;RV3.2 08/26/2022
</oddHeader>
    <oddFooter xml:space="preserve">&amp;C&amp;P of &amp;N&amp;R Date Printed: &amp;D   </oddFooter>
  </headerFooter>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8</xdr:col>
                    <xdr:colOff>137160</xdr:colOff>
                    <xdr:row>8</xdr:row>
                    <xdr:rowOff>0</xdr:rowOff>
                  </from>
                  <to>
                    <xdr:col>9</xdr:col>
                    <xdr:colOff>60960</xdr:colOff>
                    <xdr:row>9</xdr:row>
                    <xdr:rowOff>76200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8</xdr:col>
                    <xdr:colOff>1135380</xdr:colOff>
                    <xdr:row>8</xdr:row>
                    <xdr:rowOff>0</xdr:rowOff>
                  </from>
                  <to>
                    <xdr:col>9</xdr:col>
                    <xdr:colOff>1013460</xdr:colOff>
                    <xdr:row>9</xdr:row>
                    <xdr:rowOff>45720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1F000000}">
          <x14:formula1>
            <xm:f>'Drop-downs'!$K$7:$K$11</xm:f>
          </x14:formula1>
          <xm:sqref>G82:H93 G71:H76 G66:H66</xm:sqref>
        </x14:dataValidation>
        <x14:dataValidation type="list" allowBlank="1" showInputMessage="1" showErrorMessage="1" xr:uid="{00000000-0002-0000-0400-000020000000}">
          <x14:formula1>
            <xm:f>'Drop-downs'!$A$7:$A$17</xm:f>
          </x14:formula1>
          <xm:sqref>C9</xm:sqref>
        </x14:dataValidation>
        <x14:dataValidation type="list" allowBlank="1" showInputMessage="1" showErrorMessage="1" xr:uid="{00000000-0002-0000-0400-000021000000}">
          <x14:formula1>
            <xm:f>'Drop-downs'!$K$8:$K$9</xm:f>
          </x14:formula1>
          <xm:sqref>I18:I54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499984740745262"/>
  </sheetPr>
  <dimension ref="A1:AA222"/>
  <sheetViews>
    <sheetView showGridLines="0" zoomScaleNormal="100" zoomScaleSheetLayoutView="90" workbookViewId="0">
      <selection activeCell="C21" sqref="C21"/>
    </sheetView>
  </sheetViews>
  <sheetFormatPr defaultColWidth="9.109375" defaultRowHeight="14.4"/>
  <cols>
    <col min="1" max="1" width="3.88671875" customWidth="1"/>
    <col min="2" max="2" width="41" customWidth="1"/>
    <col min="3" max="3" width="38.5546875" customWidth="1"/>
    <col min="4" max="4" width="8.44140625" customWidth="1"/>
    <col min="5" max="5" width="9.44140625" customWidth="1"/>
    <col min="6" max="6" width="14.5546875" customWidth="1"/>
    <col min="7" max="8" width="18.33203125" customWidth="1"/>
    <col min="9" max="9" width="18" customWidth="1"/>
    <col min="10" max="10" width="19.88671875" customWidth="1"/>
    <col min="11" max="11" width="19.109375" customWidth="1"/>
    <col min="12" max="12" width="17.44140625" customWidth="1"/>
    <col min="13" max="13" width="20" customWidth="1"/>
    <col min="14" max="14" width="19" customWidth="1"/>
    <col min="15" max="15" width="13.6640625" customWidth="1"/>
    <col min="16" max="16" width="14.44140625" customWidth="1"/>
    <col min="17" max="17" width="15.109375" customWidth="1"/>
    <col min="18" max="18" width="18" customWidth="1"/>
    <col min="19" max="19" width="10.5546875" customWidth="1"/>
    <col min="20" max="20" width="45.33203125" hidden="1" customWidth="1"/>
    <col min="21" max="21" width="10.5546875" hidden="1" customWidth="1"/>
    <col min="22" max="22" width="9.6640625" hidden="1" customWidth="1"/>
    <col min="23" max="23" width="10.88671875" hidden="1" customWidth="1"/>
    <col min="24" max="24" width="9.5546875" hidden="1" customWidth="1"/>
    <col min="25" max="25" width="9.109375" hidden="1" customWidth="1"/>
    <col min="26" max="26" width="8.109375" customWidth="1"/>
    <col min="27" max="27" width="9.109375" customWidth="1"/>
  </cols>
  <sheetData>
    <row r="1" spans="2:23" ht="9.75" customHeight="1" thickBot="1"/>
    <row r="2" spans="2:23" s="63" customFormat="1" ht="18.600000000000001" thickBot="1">
      <c r="B2" s="434" t="s">
        <v>514</v>
      </c>
      <c r="C2" s="435"/>
      <c r="D2" s="435"/>
      <c r="E2" s="435"/>
      <c r="F2" s="435"/>
      <c r="G2" s="435"/>
      <c r="H2" s="435"/>
      <c r="I2" s="435"/>
      <c r="J2" s="435"/>
      <c r="K2" s="435"/>
      <c r="L2" s="435"/>
      <c r="M2" s="435"/>
      <c r="N2" s="435"/>
      <c r="O2" s="435"/>
      <c r="P2" s="436"/>
    </row>
    <row r="3" spans="2:23" ht="17.25" customHeight="1">
      <c r="B3" s="249" t="s">
        <v>337</v>
      </c>
      <c r="C3" s="440"/>
      <c r="D3" s="440"/>
      <c r="E3" s="440"/>
      <c r="F3" s="440"/>
      <c r="G3" s="440"/>
      <c r="H3" s="266"/>
      <c r="I3" s="86"/>
      <c r="J3" s="86"/>
      <c r="K3" s="86"/>
      <c r="T3" s="68" t="s">
        <v>724</v>
      </c>
      <c r="U3" s="87"/>
    </row>
    <row r="4" spans="2:23" ht="63" customHeight="1">
      <c r="H4" s="86"/>
      <c r="I4" s="86"/>
      <c r="J4" s="86"/>
      <c r="K4" s="86"/>
      <c r="L4" s="89" t="s">
        <v>433</v>
      </c>
      <c r="M4" s="90" t="s">
        <v>673</v>
      </c>
      <c r="N4" s="90" t="s">
        <v>712</v>
      </c>
      <c r="T4" s="63" t="s">
        <v>338</v>
      </c>
      <c r="U4" s="87"/>
    </row>
    <row r="5" spans="2:23">
      <c r="B5" s="88" t="s">
        <v>515</v>
      </c>
      <c r="C5" s="444"/>
      <c r="D5" s="444"/>
      <c r="E5" s="444"/>
      <c r="F5" s="444"/>
      <c r="G5" s="444"/>
      <c r="H5" s="86"/>
      <c r="I5" s="89" t="s">
        <v>339</v>
      </c>
      <c r="J5" s="90" t="s">
        <v>340</v>
      </c>
      <c r="L5" s="89" t="s">
        <v>566</v>
      </c>
      <c r="M5" s="111"/>
      <c r="N5" s="111"/>
      <c r="S5" s="63"/>
      <c r="T5" s="87"/>
    </row>
    <row r="6" spans="2:23">
      <c r="B6" s="88" t="s">
        <v>342</v>
      </c>
      <c r="C6" s="445"/>
      <c r="D6" s="445"/>
      <c r="E6" s="445"/>
      <c r="F6" s="445"/>
      <c r="G6" s="445"/>
      <c r="H6" s="264" t="s">
        <v>341</v>
      </c>
      <c r="I6" s="32"/>
      <c r="J6" s="111"/>
      <c r="L6" s="89" t="s">
        <v>672</v>
      </c>
      <c r="M6" s="111"/>
      <c r="N6" s="111"/>
      <c r="S6" s="63"/>
      <c r="T6" s="87"/>
    </row>
    <row r="7" spans="2:23">
      <c r="B7" s="88" t="s">
        <v>549</v>
      </c>
      <c r="C7" s="441"/>
      <c r="D7" s="442"/>
      <c r="E7" s="442"/>
      <c r="F7" s="442"/>
      <c r="G7" s="443"/>
      <c r="H7" s="264" t="s">
        <v>343</v>
      </c>
      <c r="I7" s="32"/>
      <c r="J7" s="111"/>
      <c r="L7" s="89" t="s">
        <v>198</v>
      </c>
      <c r="M7" s="111"/>
      <c r="N7" s="111"/>
      <c r="T7" s="63"/>
    </row>
    <row r="8" spans="2:23">
      <c r="B8" s="88" t="s">
        <v>551</v>
      </c>
      <c r="C8" s="441"/>
      <c r="D8" s="442"/>
      <c r="E8" s="442"/>
      <c r="F8" s="442"/>
      <c r="G8" s="443"/>
      <c r="T8" s="63"/>
    </row>
    <row r="9" spans="2:23">
      <c r="B9" s="88" t="s">
        <v>528</v>
      </c>
      <c r="C9" s="437"/>
      <c r="D9" s="438"/>
      <c r="E9" s="438"/>
      <c r="F9" s="438"/>
      <c r="G9" s="439"/>
      <c r="H9" s="264" t="s">
        <v>538</v>
      </c>
      <c r="I9" s="86"/>
      <c r="J9" s="86"/>
      <c r="L9" s="93" t="s">
        <v>345</v>
      </c>
      <c r="M9" s="33"/>
      <c r="N9" s="153" t="s">
        <v>548</v>
      </c>
      <c r="T9" s="424" t="s">
        <v>20</v>
      </c>
      <c r="U9" s="424"/>
    </row>
    <row r="10" spans="2:23">
      <c r="B10" s="91" t="s">
        <v>550</v>
      </c>
      <c r="C10" s="425"/>
      <c r="D10" s="426"/>
      <c r="E10" s="426"/>
      <c r="F10" s="426"/>
      <c r="G10" s="427"/>
      <c r="T10" s="35" t="s">
        <v>565</v>
      </c>
      <c r="U10" s="92">
        <v>301.49</v>
      </c>
    </row>
    <row r="11" spans="2:23" ht="15" customHeight="1">
      <c r="B11" s="94" t="s">
        <v>774</v>
      </c>
      <c r="C11" s="425"/>
      <c r="D11" s="426"/>
      <c r="E11" s="426"/>
      <c r="F11" s="426"/>
      <c r="G11" s="427"/>
      <c r="T11" s="35" t="s">
        <v>99</v>
      </c>
      <c r="U11" s="92">
        <v>301.49</v>
      </c>
      <c r="W11" s="63"/>
    </row>
    <row r="12" spans="2:23" ht="15" customHeight="1">
      <c r="B12" s="94" t="s">
        <v>775</v>
      </c>
      <c r="C12" s="425"/>
      <c r="D12" s="426"/>
      <c r="E12" s="426"/>
      <c r="F12" s="426"/>
      <c r="G12" s="427"/>
      <c r="H12" s="86"/>
      <c r="I12" s="86"/>
      <c r="J12" s="86"/>
      <c r="T12" s="96" t="s">
        <v>344</v>
      </c>
      <c r="U12" s="95"/>
    </row>
    <row r="13" spans="2:23" ht="15" customHeight="1" thickBot="1">
      <c r="B13" s="109"/>
      <c r="C13" s="104"/>
      <c r="D13" s="104"/>
      <c r="E13" s="104"/>
      <c r="F13" s="104"/>
      <c r="G13" s="104"/>
      <c r="H13" s="104"/>
      <c r="I13" s="86"/>
      <c r="J13" s="86"/>
      <c r="K13" s="86"/>
      <c r="T13" s="35" t="s">
        <v>346</v>
      </c>
      <c r="U13" s="92">
        <v>301.49</v>
      </c>
      <c r="W13" s="63"/>
    </row>
    <row r="14" spans="2:23" s="63" customFormat="1" ht="24" customHeight="1" thickBot="1">
      <c r="B14" s="434" t="s">
        <v>525</v>
      </c>
      <c r="C14" s="435"/>
      <c r="D14" s="435"/>
      <c r="E14" s="435"/>
      <c r="F14" s="435"/>
      <c r="G14" s="435"/>
      <c r="H14" s="435"/>
      <c r="I14" s="435"/>
      <c r="J14" s="435"/>
      <c r="K14" s="435"/>
      <c r="L14" s="435"/>
      <c r="M14" s="435"/>
      <c r="N14" s="435"/>
      <c r="O14" s="435"/>
      <c r="P14" s="435"/>
      <c r="Q14" s="435"/>
      <c r="R14" s="436"/>
      <c r="T14" s="35" t="s">
        <v>347</v>
      </c>
      <c r="U14" s="92">
        <v>301.49</v>
      </c>
    </row>
    <row r="15" spans="2:23" ht="15" customHeight="1" thickBot="1">
      <c r="B15" s="294"/>
      <c r="C15" s="403" t="s">
        <v>684</v>
      </c>
      <c r="D15" s="404"/>
      <c r="E15" s="404"/>
      <c r="F15" s="404"/>
      <c r="G15" s="404"/>
      <c r="H15" s="404"/>
      <c r="I15" s="404"/>
      <c r="J15" s="404"/>
      <c r="K15" s="404"/>
      <c r="L15" s="404"/>
      <c r="M15" s="405"/>
      <c r="O15" s="428" t="s">
        <v>707</v>
      </c>
      <c r="P15" s="428"/>
      <c r="Q15" s="428"/>
      <c r="R15" s="428"/>
      <c r="T15" s="63"/>
      <c r="U15" s="156"/>
      <c r="V15" s="156"/>
    </row>
    <row r="16" spans="2:23" ht="15" customHeight="1" thickBot="1">
      <c r="B16" s="406" t="s">
        <v>349</v>
      </c>
      <c r="C16" s="407"/>
      <c r="D16" s="407"/>
      <c r="E16" s="407"/>
      <c r="F16" s="407"/>
      <c r="G16" s="407"/>
      <c r="H16" s="407"/>
      <c r="I16" s="407"/>
      <c r="J16" s="407"/>
      <c r="K16" s="407"/>
      <c r="L16" s="407"/>
      <c r="M16" s="408"/>
      <c r="O16" s="281" t="s">
        <v>523</v>
      </c>
      <c r="P16" s="282" t="s">
        <v>351</v>
      </c>
      <c r="Q16" s="283" t="s">
        <v>350</v>
      </c>
      <c r="R16" s="283" t="s">
        <v>352</v>
      </c>
      <c r="T16" s="63"/>
      <c r="U16" s="157"/>
    </row>
    <row r="17" spans="2:24" ht="44.25" customHeight="1">
      <c r="B17" s="295" t="s">
        <v>713</v>
      </c>
      <c r="C17" s="115" t="s">
        <v>527</v>
      </c>
      <c r="D17" s="270" t="s">
        <v>710</v>
      </c>
      <c r="E17" s="270" t="s">
        <v>688</v>
      </c>
      <c r="F17" s="115" t="s">
        <v>523</v>
      </c>
      <c r="G17" s="115" t="s">
        <v>544</v>
      </c>
      <c r="H17" s="134" t="s">
        <v>552</v>
      </c>
      <c r="I17" s="134" t="s">
        <v>11</v>
      </c>
      <c r="J17" s="116" t="s">
        <v>353</v>
      </c>
      <c r="K17" s="116" t="s">
        <v>516</v>
      </c>
      <c r="L17" s="116" t="s">
        <v>351</v>
      </c>
      <c r="M17" s="122" t="s">
        <v>529</v>
      </c>
      <c r="N17" s="106" t="s">
        <v>354</v>
      </c>
      <c r="O17" s="284">
        <v>1</v>
      </c>
      <c r="P17" s="285">
        <v>4</v>
      </c>
      <c r="Q17" s="286">
        <v>0.25</v>
      </c>
      <c r="R17" s="287">
        <f>Q17*P17</f>
        <v>1</v>
      </c>
      <c r="W17" s="35"/>
      <c r="X17" s="95"/>
    </row>
    <row r="18" spans="2:24" ht="15" customHeight="1">
      <c r="B18" s="117" t="s">
        <v>355</v>
      </c>
      <c r="C18" s="105"/>
      <c r="D18" s="276"/>
      <c r="E18" s="276"/>
      <c r="F18" s="276"/>
      <c r="G18" s="279">
        <f>$C$8</f>
        <v>0</v>
      </c>
      <c r="H18" s="248"/>
      <c r="I18" s="135"/>
      <c r="J18" s="103" t="str">
        <f t="shared" ref="J18:J48" si="0">IFERROR(VLOOKUP(C18,T:U,2,FALSE),"")</f>
        <v/>
      </c>
      <c r="K18" s="107" t="s">
        <v>517</v>
      </c>
      <c r="L18" s="112"/>
      <c r="M18" s="131" t="str">
        <f>IFERROR(IF(J18="Calculate","Ind. Det.",J18*L18),"")</f>
        <v/>
      </c>
      <c r="O18" s="119"/>
      <c r="P18" s="135"/>
      <c r="Q18" s="247" t="str">
        <f>IFERROR(O18/P18,"")</f>
        <v/>
      </c>
      <c r="R18" s="120" t="str">
        <f t="shared" ref="R18:R46" si="1">IFERROR(Q18*P18,"")</f>
        <v/>
      </c>
      <c r="W18" s="35"/>
      <c r="X18" s="95"/>
    </row>
    <row r="19" spans="2:24" ht="15" customHeight="1">
      <c r="B19" s="117" t="s">
        <v>356</v>
      </c>
      <c r="C19" s="105"/>
      <c r="D19" s="276"/>
      <c r="E19" s="276"/>
      <c r="F19" s="103"/>
      <c r="G19" s="113"/>
      <c r="H19" s="248"/>
      <c r="I19" s="135"/>
      <c r="J19" s="103" t="str">
        <f t="shared" si="0"/>
        <v/>
      </c>
      <c r="K19" s="107" t="s">
        <v>23</v>
      </c>
      <c r="L19" s="103"/>
      <c r="M19" s="131" t="str">
        <f>IFERROR(IF(J19="Calculate","Ind. Det.",J19*L19),"")</f>
        <v/>
      </c>
      <c r="N19" s="108" t="s">
        <v>522</v>
      </c>
      <c r="O19" s="119"/>
      <c r="P19" s="261"/>
      <c r="Q19" s="247" t="str">
        <f t="shared" ref="Q19:Q48" si="2">IFERROR(O19/P19,"")</f>
        <v/>
      </c>
      <c r="R19" s="120" t="str">
        <f t="shared" si="1"/>
        <v/>
      </c>
      <c r="S19" s="108" t="s">
        <v>522</v>
      </c>
      <c r="W19" s="35"/>
      <c r="X19" s="95"/>
    </row>
    <row r="20" spans="2:24" ht="15" customHeight="1">
      <c r="B20" s="117" t="s">
        <v>356</v>
      </c>
      <c r="C20" s="105"/>
      <c r="D20" s="276"/>
      <c r="E20" s="276"/>
      <c r="F20" s="103"/>
      <c r="G20" s="280"/>
      <c r="H20" s="248"/>
      <c r="I20" s="135"/>
      <c r="J20" s="103" t="str">
        <f t="shared" si="0"/>
        <v/>
      </c>
      <c r="K20" s="107" t="s">
        <v>23</v>
      </c>
      <c r="L20" s="103"/>
      <c r="M20" s="131" t="str">
        <f>IFERROR(IF(J20="Calculate","Ind. Det.",J20*L20),"")</f>
        <v/>
      </c>
      <c r="N20" s="108" t="s">
        <v>522</v>
      </c>
      <c r="O20" s="119"/>
      <c r="P20" s="262"/>
      <c r="Q20" s="247" t="str">
        <f t="shared" si="2"/>
        <v/>
      </c>
      <c r="R20" s="120" t="str">
        <f t="shared" si="1"/>
        <v/>
      </c>
      <c r="S20" s="108" t="s">
        <v>522</v>
      </c>
      <c r="W20" s="35"/>
      <c r="X20" s="95"/>
    </row>
    <row r="21" spans="2:24" ht="15" customHeight="1">
      <c r="B21" s="117" t="s">
        <v>357</v>
      </c>
      <c r="C21" s="105"/>
      <c r="D21" s="276"/>
      <c r="E21" s="276"/>
      <c r="F21" s="103"/>
      <c r="G21" s="280"/>
      <c r="H21" s="248"/>
      <c r="I21" s="135"/>
      <c r="J21" s="103" t="str">
        <f t="shared" si="0"/>
        <v/>
      </c>
      <c r="K21" s="107" t="s">
        <v>524</v>
      </c>
      <c r="L21" s="103"/>
      <c r="M21" s="131" t="str">
        <f t="shared" ref="M21:M48" si="3">IFERROR(IF(J21="Calculate","Ind. Det.",J21*L21),"")</f>
        <v/>
      </c>
      <c r="N21" s="108" t="s">
        <v>522</v>
      </c>
      <c r="O21" s="246"/>
      <c r="P21" s="262"/>
      <c r="Q21" s="247" t="str">
        <f t="shared" si="2"/>
        <v/>
      </c>
      <c r="R21" s="120" t="str">
        <f t="shared" si="1"/>
        <v/>
      </c>
      <c r="S21" s="108"/>
      <c r="W21" s="35"/>
      <c r="X21" s="95"/>
    </row>
    <row r="22" spans="2:24" ht="15" customHeight="1">
      <c r="B22" s="117" t="s">
        <v>357</v>
      </c>
      <c r="C22" s="105"/>
      <c r="D22" s="276"/>
      <c r="E22" s="276"/>
      <c r="F22" s="103"/>
      <c r="G22" s="280"/>
      <c r="H22" s="248"/>
      <c r="I22" s="135"/>
      <c r="J22" s="103" t="str">
        <f t="shared" si="0"/>
        <v/>
      </c>
      <c r="K22" s="107" t="s">
        <v>524</v>
      </c>
      <c r="L22" s="103"/>
      <c r="M22" s="131" t="str">
        <f t="shared" si="3"/>
        <v/>
      </c>
      <c r="N22" s="108" t="s">
        <v>522</v>
      </c>
      <c r="O22" s="246"/>
      <c r="P22" s="135"/>
      <c r="Q22" s="247" t="str">
        <f t="shared" si="2"/>
        <v/>
      </c>
      <c r="R22" s="120" t="str">
        <f t="shared" si="1"/>
        <v/>
      </c>
      <c r="S22" s="108"/>
      <c r="W22" s="35"/>
      <c r="X22" s="95"/>
    </row>
    <row r="23" spans="2:24" ht="15" customHeight="1">
      <c r="B23" s="117" t="s">
        <v>358</v>
      </c>
      <c r="C23" s="105"/>
      <c r="D23" s="276"/>
      <c r="E23" s="276"/>
      <c r="F23" s="103"/>
      <c r="G23" s="280"/>
      <c r="H23" s="248"/>
      <c r="I23" s="135"/>
      <c r="J23" s="103" t="str">
        <f t="shared" si="0"/>
        <v/>
      </c>
      <c r="K23" s="107" t="s">
        <v>524</v>
      </c>
      <c r="L23" s="276"/>
      <c r="M23" s="131" t="str">
        <f t="shared" si="3"/>
        <v/>
      </c>
      <c r="N23" s="108" t="s">
        <v>522</v>
      </c>
      <c r="O23" s="246"/>
      <c r="P23" s="135"/>
      <c r="Q23" s="247" t="str">
        <f>IFERROR(O23/P23,"")</f>
        <v/>
      </c>
      <c r="R23" s="293" t="str">
        <f t="shared" si="1"/>
        <v/>
      </c>
      <c r="S23" s="108" t="s">
        <v>522</v>
      </c>
      <c r="W23" s="35"/>
      <c r="X23" s="95"/>
    </row>
    <row r="24" spans="2:24" ht="15" customHeight="1">
      <c r="B24" s="117" t="s">
        <v>358</v>
      </c>
      <c r="C24" s="105"/>
      <c r="D24" s="276"/>
      <c r="E24" s="276"/>
      <c r="F24" s="103"/>
      <c r="G24" s="280"/>
      <c r="H24" s="248"/>
      <c r="I24" s="135"/>
      <c r="J24" s="103" t="str">
        <f t="shared" si="0"/>
        <v/>
      </c>
      <c r="K24" s="107" t="s">
        <v>524</v>
      </c>
      <c r="L24" s="276"/>
      <c r="M24" s="131" t="str">
        <f t="shared" ref="M24" si="4">IFERROR(IF(J24="Calculate","Ind. Det.",J24*L24),"")</f>
        <v/>
      </c>
      <c r="N24" s="108" t="s">
        <v>522</v>
      </c>
      <c r="O24" s="246"/>
      <c r="P24" s="135"/>
      <c r="Q24" s="247" t="str">
        <f t="shared" si="2"/>
        <v/>
      </c>
      <c r="R24" s="293" t="str">
        <f t="shared" si="1"/>
        <v/>
      </c>
      <c r="S24" s="108" t="s">
        <v>522</v>
      </c>
      <c r="W24" s="35"/>
      <c r="X24" s="95"/>
    </row>
    <row r="25" spans="2:24" ht="15" customHeight="1">
      <c r="B25" s="117" t="s">
        <v>359</v>
      </c>
      <c r="C25" s="105"/>
      <c r="D25" s="276"/>
      <c r="E25" s="276"/>
      <c r="F25" s="103"/>
      <c r="G25" s="280"/>
      <c r="H25" s="248"/>
      <c r="I25" s="135"/>
      <c r="J25" s="103" t="str">
        <f t="shared" si="0"/>
        <v/>
      </c>
      <c r="K25" s="107" t="s">
        <v>524</v>
      </c>
      <c r="L25" s="276"/>
      <c r="M25" s="131" t="str">
        <f t="shared" si="3"/>
        <v/>
      </c>
      <c r="N25" s="108" t="s">
        <v>522</v>
      </c>
      <c r="O25" s="246"/>
      <c r="P25" s="135"/>
      <c r="Q25" s="247" t="str">
        <f t="shared" si="2"/>
        <v/>
      </c>
      <c r="R25" s="293" t="str">
        <f t="shared" si="1"/>
        <v/>
      </c>
      <c r="S25" s="108" t="s">
        <v>522</v>
      </c>
      <c r="W25" s="35"/>
      <c r="X25" s="95"/>
    </row>
    <row r="26" spans="2:24" ht="15" customHeight="1">
      <c r="B26" s="117" t="s">
        <v>359</v>
      </c>
      <c r="C26" s="105"/>
      <c r="D26" s="276"/>
      <c r="E26" s="276"/>
      <c r="F26" s="103"/>
      <c r="G26" s="280"/>
      <c r="H26" s="248"/>
      <c r="I26" s="135"/>
      <c r="J26" s="103" t="str">
        <f t="shared" si="0"/>
        <v/>
      </c>
      <c r="K26" s="107" t="s">
        <v>524</v>
      </c>
      <c r="L26" s="276"/>
      <c r="M26" s="131" t="str">
        <f t="shared" ref="M26" si="5">IFERROR(IF(J26="Calculate","Ind. Det.",J26*L26),"")</f>
        <v/>
      </c>
      <c r="N26" s="108" t="s">
        <v>522</v>
      </c>
      <c r="O26" s="246"/>
      <c r="P26" s="135"/>
      <c r="Q26" s="247" t="str">
        <f t="shared" si="2"/>
        <v/>
      </c>
      <c r="R26" s="293" t="str">
        <f t="shared" si="1"/>
        <v/>
      </c>
      <c r="S26" s="108" t="s">
        <v>522</v>
      </c>
      <c r="T26" s="97"/>
      <c r="W26" s="35"/>
      <c r="X26" s="95"/>
    </row>
    <row r="27" spans="2:24" ht="15" customHeight="1">
      <c r="B27" s="117" t="s">
        <v>360</v>
      </c>
      <c r="C27" s="105"/>
      <c r="D27" s="276"/>
      <c r="E27" s="276"/>
      <c r="F27" s="103"/>
      <c r="G27" s="113"/>
      <c r="H27" s="248"/>
      <c r="I27" s="135"/>
      <c r="J27" s="103" t="str">
        <f t="shared" si="0"/>
        <v/>
      </c>
      <c r="K27" s="107" t="s">
        <v>518</v>
      </c>
      <c r="L27" s="276"/>
      <c r="M27" s="131" t="str">
        <f t="shared" si="3"/>
        <v/>
      </c>
      <c r="N27" s="108" t="s">
        <v>522</v>
      </c>
      <c r="O27" s="246"/>
      <c r="P27" s="135"/>
      <c r="Q27" s="247" t="str">
        <f t="shared" si="2"/>
        <v/>
      </c>
      <c r="R27" s="293" t="str">
        <f t="shared" si="1"/>
        <v/>
      </c>
      <c r="S27" s="108" t="s">
        <v>522</v>
      </c>
      <c r="W27" s="35"/>
      <c r="X27" s="95"/>
    </row>
    <row r="28" spans="2:24" ht="15" customHeight="1">
      <c r="B28" s="117" t="s">
        <v>360</v>
      </c>
      <c r="C28" s="105"/>
      <c r="D28" s="276"/>
      <c r="E28" s="276"/>
      <c r="F28" s="103"/>
      <c r="G28" s="113"/>
      <c r="H28" s="248"/>
      <c r="I28" s="135"/>
      <c r="J28" s="103" t="str">
        <f t="shared" si="0"/>
        <v/>
      </c>
      <c r="K28" s="107" t="s">
        <v>518</v>
      </c>
      <c r="L28" s="276"/>
      <c r="M28" s="131" t="str">
        <f t="shared" si="3"/>
        <v/>
      </c>
      <c r="N28" s="108" t="s">
        <v>522</v>
      </c>
      <c r="O28" s="246"/>
      <c r="P28" s="135"/>
      <c r="Q28" s="247" t="str">
        <f t="shared" si="2"/>
        <v/>
      </c>
      <c r="R28" s="293" t="str">
        <f t="shared" si="1"/>
        <v/>
      </c>
      <c r="S28" s="108" t="s">
        <v>522</v>
      </c>
      <c r="T28" s="97"/>
      <c r="W28" s="35"/>
      <c r="X28" s="95"/>
    </row>
    <row r="29" spans="2:24" ht="15" customHeight="1">
      <c r="B29" s="117" t="s">
        <v>360</v>
      </c>
      <c r="C29" s="105"/>
      <c r="D29" s="276"/>
      <c r="E29" s="276"/>
      <c r="F29" s="103"/>
      <c r="G29" s="113"/>
      <c r="H29" s="248"/>
      <c r="I29" s="135"/>
      <c r="J29" s="103" t="str">
        <f t="shared" si="0"/>
        <v/>
      </c>
      <c r="K29" s="107" t="s">
        <v>518</v>
      </c>
      <c r="L29" s="276"/>
      <c r="M29" s="131" t="str">
        <f t="shared" si="3"/>
        <v/>
      </c>
      <c r="N29" s="108" t="s">
        <v>522</v>
      </c>
      <c r="O29" s="246"/>
      <c r="P29" s="135"/>
      <c r="Q29" s="247" t="str">
        <f t="shared" si="2"/>
        <v/>
      </c>
      <c r="R29" s="120" t="str">
        <f t="shared" si="1"/>
        <v/>
      </c>
      <c r="S29" s="108" t="s">
        <v>522</v>
      </c>
      <c r="W29" s="35"/>
      <c r="X29" s="95"/>
    </row>
    <row r="30" spans="2:24" ht="15" customHeight="1">
      <c r="B30" s="117" t="s">
        <v>361</v>
      </c>
      <c r="C30" s="105"/>
      <c r="D30" s="276"/>
      <c r="E30" s="276"/>
      <c r="F30" s="103"/>
      <c r="G30" s="113"/>
      <c r="H30" s="248"/>
      <c r="I30" s="135"/>
      <c r="J30" s="103" t="str">
        <f t="shared" si="0"/>
        <v/>
      </c>
      <c r="K30" s="107" t="s">
        <v>524</v>
      </c>
      <c r="L30" s="276"/>
      <c r="M30" s="131" t="str">
        <f t="shared" si="3"/>
        <v/>
      </c>
      <c r="N30" s="108" t="s">
        <v>522</v>
      </c>
      <c r="O30" s="246"/>
      <c r="P30" s="135"/>
      <c r="Q30" s="247" t="str">
        <f t="shared" si="2"/>
        <v/>
      </c>
      <c r="R30" s="120" t="str">
        <f t="shared" si="1"/>
        <v/>
      </c>
      <c r="S30" s="108" t="s">
        <v>522</v>
      </c>
      <c r="W30" s="35"/>
      <c r="X30" s="95"/>
    </row>
    <row r="31" spans="2:24" ht="15" customHeight="1">
      <c r="B31" s="117" t="s">
        <v>362</v>
      </c>
      <c r="C31" s="105"/>
      <c r="D31" s="276"/>
      <c r="E31" s="276"/>
      <c r="F31" s="103"/>
      <c r="G31" s="113"/>
      <c r="H31" s="248"/>
      <c r="I31" s="135"/>
      <c r="J31" s="103" t="str">
        <f t="shared" si="0"/>
        <v/>
      </c>
      <c r="K31" s="107" t="s">
        <v>521</v>
      </c>
      <c r="L31" s="276"/>
      <c r="M31" s="131" t="str">
        <f t="shared" si="3"/>
        <v/>
      </c>
      <c r="N31" s="108" t="s">
        <v>522</v>
      </c>
      <c r="O31" s="246"/>
      <c r="P31" s="135"/>
      <c r="Q31" s="247" t="str">
        <f t="shared" si="2"/>
        <v/>
      </c>
      <c r="R31" s="120" t="str">
        <f t="shared" si="1"/>
        <v/>
      </c>
      <c r="S31" s="108" t="s">
        <v>522</v>
      </c>
      <c r="W31" s="35"/>
      <c r="X31" s="95"/>
    </row>
    <row r="32" spans="2:24" ht="15" customHeight="1">
      <c r="B32" s="117" t="s">
        <v>363</v>
      </c>
      <c r="C32" s="105"/>
      <c r="D32" s="276"/>
      <c r="E32" s="276"/>
      <c r="F32" s="113"/>
      <c r="G32" s="113"/>
      <c r="H32" s="248"/>
      <c r="I32" s="135"/>
      <c r="J32" s="103" t="str">
        <f t="shared" si="0"/>
        <v/>
      </c>
      <c r="K32" s="107" t="s">
        <v>521</v>
      </c>
      <c r="L32" s="112"/>
      <c r="M32" s="131" t="str">
        <f t="shared" si="3"/>
        <v/>
      </c>
      <c r="N32" s="108"/>
      <c r="O32" s="246"/>
      <c r="P32" s="135"/>
      <c r="Q32" s="247" t="str">
        <f t="shared" si="2"/>
        <v/>
      </c>
      <c r="R32" s="120" t="str">
        <f t="shared" si="1"/>
        <v/>
      </c>
      <c r="S32" s="108"/>
      <c r="W32" s="35"/>
      <c r="X32" s="95"/>
    </row>
    <row r="33" spans="2:24" ht="15" customHeight="1">
      <c r="B33" s="117" t="s">
        <v>363</v>
      </c>
      <c r="C33" s="105"/>
      <c r="D33" s="276"/>
      <c r="E33" s="276"/>
      <c r="F33" s="113"/>
      <c r="G33" s="113"/>
      <c r="H33" s="248"/>
      <c r="I33" s="135"/>
      <c r="J33" s="103" t="str">
        <f t="shared" si="0"/>
        <v/>
      </c>
      <c r="K33" s="107" t="s">
        <v>521</v>
      </c>
      <c r="L33" s="112"/>
      <c r="M33" s="131" t="str">
        <f t="shared" si="3"/>
        <v/>
      </c>
      <c r="N33" s="108"/>
      <c r="O33" s="246"/>
      <c r="P33" s="135"/>
      <c r="Q33" s="247" t="str">
        <f t="shared" si="2"/>
        <v/>
      </c>
      <c r="R33" s="120" t="str">
        <f t="shared" si="1"/>
        <v/>
      </c>
      <c r="S33" s="108"/>
      <c r="W33" s="35"/>
      <c r="X33" s="95"/>
    </row>
    <row r="34" spans="2:24" ht="15" customHeight="1">
      <c r="B34" s="117" t="s">
        <v>364</v>
      </c>
      <c r="C34" s="105"/>
      <c r="D34" s="276"/>
      <c r="E34" s="276"/>
      <c r="F34" s="103"/>
      <c r="G34" s="113"/>
      <c r="H34" s="248"/>
      <c r="I34" s="135"/>
      <c r="J34" s="103" t="str">
        <f t="shared" si="0"/>
        <v/>
      </c>
      <c r="K34" s="107" t="s">
        <v>524</v>
      </c>
      <c r="L34" s="276"/>
      <c r="M34" s="131" t="str">
        <f t="shared" si="3"/>
        <v/>
      </c>
      <c r="N34" s="108" t="s">
        <v>522</v>
      </c>
      <c r="O34" s="246"/>
      <c r="P34" s="135"/>
      <c r="Q34" s="247" t="str">
        <f t="shared" si="2"/>
        <v/>
      </c>
      <c r="R34" s="120" t="str">
        <f t="shared" si="1"/>
        <v/>
      </c>
      <c r="S34" s="108" t="s">
        <v>522</v>
      </c>
      <c r="W34" s="35"/>
      <c r="X34" s="95"/>
    </row>
    <row r="35" spans="2:24" ht="15" customHeight="1">
      <c r="B35" s="117" t="s">
        <v>364</v>
      </c>
      <c r="C35" s="105"/>
      <c r="D35" s="276"/>
      <c r="E35" s="276"/>
      <c r="F35" s="103"/>
      <c r="G35" s="113"/>
      <c r="H35" s="248"/>
      <c r="I35" s="135"/>
      <c r="J35" s="103" t="str">
        <f t="shared" si="0"/>
        <v/>
      </c>
      <c r="K35" s="107" t="s">
        <v>524</v>
      </c>
      <c r="L35" s="276"/>
      <c r="M35" s="131" t="str">
        <f t="shared" si="3"/>
        <v/>
      </c>
      <c r="N35" s="108" t="s">
        <v>522</v>
      </c>
      <c r="O35" s="246"/>
      <c r="P35" s="135"/>
      <c r="Q35" s="247" t="str">
        <f t="shared" si="2"/>
        <v/>
      </c>
      <c r="R35" s="120" t="str">
        <f t="shared" si="1"/>
        <v/>
      </c>
      <c r="S35" s="108" t="s">
        <v>522</v>
      </c>
      <c r="W35" s="35"/>
      <c r="X35" s="95"/>
    </row>
    <row r="36" spans="2:24" ht="15" customHeight="1">
      <c r="B36" s="117" t="s">
        <v>365</v>
      </c>
      <c r="C36" s="105"/>
      <c r="D36" s="276"/>
      <c r="E36" s="276"/>
      <c r="F36" s="103"/>
      <c r="G36" s="113"/>
      <c r="H36" s="248"/>
      <c r="I36" s="135"/>
      <c r="J36" s="103" t="str">
        <f t="shared" si="0"/>
        <v/>
      </c>
      <c r="K36" s="107" t="s">
        <v>518</v>
      </c>
      <c r="L36" s="276"/>
      <c r="M36" s="131" t="str">
        <f t="shared" si="3"/>
        <v/>
      </c>
      <c r="N36" s="108" t="s">
        <v>522</v>
      </c>
      <c r="O36" s="246"/>
      <c r="P36" s="135"/>
      <c r="Q36" s="247" t="str">
        <f t="shared" si="2"/>
        <v/>
      </c>
      <c r="R36" s="120" t="str">
        <f t="shared" si="1"/>
        <v/>
      </c>
      <c r="S36" s="108" t="s">
        <v>522</v>
      </c>
      <c r="W36" s="35"/>
      <c r="X36" s="95"/>
    </row>
    <row r="37" spans="2:24" ht="15" customHeight="1">
      <c r="B37" s="117" t="s">
        <v>365</v>
      </c>
      <c r="C37" s="105"/>
      <c r="D37" s="276"/>
      <c r="E37" s="276"/>
      <c r="F37" s="103"/>
      <c r="G37" s="113"/>
      <c r="H37" s="248"/>
      <c r="I37" s="135"/>
      <c r="J37" s="103" t="str">
        <f t="shared" si="0"/>
        <v/>
      </c>
      <c r="K37" s="107" t="s">
        <v>518</v>
      </c>
      <c r="L37" s="276"/>
      <c r="M37" s="131" t="str">
        <f t="shared" si="3"/>
        <v/>
      </c>
      <c r="N37" s="108" t="s">
        <v>522</v>
      </c>
      <c r="O37" s="246"/>
      <c r="P37" s="135"/>
      <c r="Q37" s="247" t="str">
        <f t="shared" si="2"/>
        <v/>
      </c>
      <c r="R37" s="120" t="str">
        <f t="shared" si="1"/>
        <v/>
      </c>
      <c r="S37" s="108" t="s">
        <v>522</v>
      </c>
      <c r="W37" s="35"/>
      <c r="X37" s="95"/>
    </row>
    <row r="38" spans="2:24" ht="15" customHeight="1">
      <c r="B38" s="117" t="s">
        <v>366</v>
      </c>
      <c r="C38" s="105"/>
      <c r="D38" s="276"/>
      <c r="E38" s="276"/>
      <c r="F38" s="103"/>
      <c r="G38" s="113"/>
      <c r="H38" s="248"/>
      <c r="I38" s="135"/>
      <c r="J38" s="103" t="str">
        <f t="shared" si="0"/>
        <v/>
      </c>
      <c r="K38" s="107" t="s">
        <v>524</v>
      </c>
      <c r="L38" s="276"/>
      <c r="M38" s="131" t="str">
        <f t="shared" si="3"/>
        <v/>
      </c>
      <c r="N38" s="108" t="s">
        <v>522</v>
      </c>
      <c r="O38" s="246"/>
      <c r="P38" s="135"/>
      <c r="Q38" s="247" t="str">
        <f t="shared" si="2"/>
        <v/>
      </c>
      <c r="R38" s="120" t="str">
        <f t="shared" si="1"/>
        <v/>
      </c>
      <c r="S38" s="108" t="s">
        <v>522</v>
      </c>
      <c r="W38" s="35"/>
      <c r="X38" s="95"/>
    </row>
    <row r="39" spans="2:24" ht="15" customHeight="1">
      <c r="B39" s="117" t="s">
        <v>367</v>
      </c>
      <c r="C39" s="105"/>
      <c r="D39" s="276"/>
      <c r="E39" s="276"/>
      <c r="F39" s="103"/>
      <c r="G39" s="113"/>
      <c r="H39" s="248"/>
      <c r="I39" s="135"/>
      <c r="J39" s="103" t="str">
        <f t="shared" si="0"/>
        <v/>
      </c>
      <c r="K39" s="107" t="s">
        <v>518</v>
      </c>
      <c r="L39" s="276"/>
      <c r="M39" s="131" t="str">
        <f t="shared" si="3"/>
        <v/>
      </c>
      <c r="N39" s="108" t="s">
        <v>522</v>
      </c>
      <c r="O39" s="246"/>
      <c r="P39" s="135"/>
      <c r="Q39" s="247" t="str">
        <f t="shared" si="2"/>
        <v/>
      </c>
      <c r="R39" s="120" t="str">
        <f t="shared" si="1"/>
        <v/>
      </c>
      <c r="S39" s="108" t="s">
        <v>522</v>
      </c>
      <c r="W39" s="35"/>
      <c r="X39" s="95"/>
    </row>
    <row r="40" spans="2:24" ht="15" customHeight="1">
      <c r="B40" s="117" t="s">
        <v>367</v>
      </c>
      <c r="C40" s="105"/>
      <c r="D40" s="276"/>
      <c r="E40" s="276"/>
      <c r="F40" s="103"/>
      <c r="G40" s="113"/>
      <c r="H40" s="248"/>
      <c r="I40" s="135"/>
      <c r="J40" s="103" t="str">
        <f t="shared" si="0"/>
        <v/>
      </c>
      <c r="K40" s="107" t="s">
        <v>518</v>
      </c>
      <c r="L40" s="276"/>
      <c r="M40" s="131" t="str">
        <f t="shared" si="3"/>
        <v/>
      </c>
      <c r="N40" s="108" t="s">
        <v>522</v>
      </c>
      <c r="O40" s="246"/>
      <c r="P40" s="135"/>
      <c r="Q40" s="247" t="str">
        <f t="shared" si="2"/>
        <v/>
      </c>
      <c r="R40" s="120" t="str">
        <f t="shared" si="1"/>
        <v/>
      </c>
      <c r="S40" s="108" t="s">
        <v>522</v>
      </c>
      <c r="W40" s="35"/>
      <c r="X40" s="95"/>
    </row>
    <row r="41" spans="2:24" ht="15" customHeight="1">
      <c r="B41" s="117" t="s">
        <v>368</v>
      </c>
      <c r="C41" s="105"/>
      <c r="D41" s="276"/>
      <c r="E41" s="276"/>
      <c r="F41" s="103"/>
      <c r="G41" s="113"/>
      <c r="H41" s="248"/>
      <c r="I41" s="135"/>
      <c r="J41" s="103" t="str">
        <f t="shared" si="0"/>
        <v/>
      </c>
      <c r="K41" s="107" t="s">
        <v>521</v>
      </c>
      <c r="L41" s="276"/>
      <c r="M41" s="131" t="str">
        <f t="shared" si="3"/>
        <v/>
      </c>
      <c r="O41" s="246"/>
      <c r="P41" s="135"/>
      <c r="Q41" s="247" t="str">
        <f t="shared" si="2"/>
        <v/>
      </c>
      <c r="R41" s="120" t="str">
        <f t="shared" si="1"/>
        <v/>
      </c>
      <c r="W41" s="35"/>
      <c r="X41" s="95"/>
    </row>
    <row r="42" spans="2:24" ht="15" customHeight="1">
      <c r="B42" s="117" t="s">
        <v>368</v>
      </c>
      <c r="C42" s="105"/>
      <c r="D42" s="276"/>
      <c r="E42" s="276"/>
      <c r="F42" s="103"/>
      <c r="G42" s="113"/>
      <c r="H42" s="248"/>
      <c r="I42" s="135"/>
      <c r="J42" s="103" t="str">
        <f t="shared" si="0"/>
        <v/>
      </c>
      <c r="K42" s="107" t="s">
        <v>521</v>
      </c>
      <c r="L42" s="276"/>
      <c r="M42" s="131" t="str">
        <f t="shared" si="3"/>
        <v/>
      </c>
      <c r="O42" s="246"/>
      <c r="P42" s="135"/>
      <c r="Q42" s="247" t="str">
        <f t="shared" si="2"/>
        <v/>
      </c>
      <c r="R42" s="120" t="str">
        <f t="shared" si="1"/>
        <v/>
      </c>
      <c r="W42" s="35"/>
      <c r="X42" s="95"/>
    </row>
    <row r="43" spans="2:24" ht="15" customHeight="1">
      <c r="B43" s="117" t="s">
        <v>368</v>
      </c>
      <c r="C43" s="105"/>
      <c r="D43" s="276"/>
      <c r="E43" s="276"/>
      <c r="F43" s="103"/>
      <c r="G43" s="113"/>
      <c r="H43" s="248"/>
      <c r="I43" s="135"/>
      <c r="J43" s="103" t="str">
        <f t="shared" si="0"/>
        <v/>
      </c>
      <c r="K43" s="107" t="s">
        <v>521</v>
      </c>
      <c r="L43" s="276"/>
      <c r="M43" s="131" t="str">
        <f t="shared" si="3"/>
        <v/>
      </c>
      <c r="O43" s="246"/>
      <c r="P43" s="135"/>
      <c r="Q43" s="247" t="str">
        <f t="shared" si="2"/>
        <v/>
      </c>
      <c r="R43" s="120" t="str">
        <f t="shared" si="1"/>
        <v/>
      </c>
      <c r="W43" s="35"/>
      <c r="X43" s="95"/>
    </row>
    <row r="44" spans="2:24" ht="15" customHeight="1">
      <c r="B44" s="117" t="s">
        <v>715</v>
      </c>
      <c r="C44" s="105"/>
      <c r="D44" s="276"/>
      <c r="E44" s="276"/>
      <c r="F44" s="113"/>
      <c r="G44" s="113"/>
      <c r="H44" s="248"/>
      <c r="I44" s="135"/>
      <c r="J44" s="103" t="str">
        <f t="shared" si="0"/>
        <v/>
      </c>
      <c r="K44" s="107" t="s">
        <v>23</v>
      </c>
      <c r="L44" s="112"/>
      <c r="M44" s="131" t="str">
        <f t="shared" ref="M44" si="6">IFERROR(IF(J44="Calculate","Ind. Det.",J44*L44),"")</f>
        <v/>
      </c>
      <c r="O44" s="119"/>
      <c r="P44" s="135"/>
      <c r="Q44" s="247" t="str">
        <f t="shared" ref="Q44" si="7">IFERROR(O44/P44,"")</f>
        <v/>
      </c>
      <c r="R44" s="120" t="str">
        <f t="shared" ref="R44" si="8">IFERROR(Q44*P44,"")</f>
        <v/>
      </c>
      <c r="W44" s="35"/>
      <c r="X44" s="95"/>
    </row>
    <row r="45" spans="2:24" ht="15" customHeight="1">
      <c r="B45" s="117" t="s">
        <v>716</v>
      </c>
      <c r="C45" s="105"/>
      <c r="D45" s="276"/>
      <c r="E45" s="276"/>
      <c r="F45" s="113"/>
      <c r="G45" s="113"/>
      <c r="H45" s="248"/>
      <c r="I45" s="135"/>
      <c r="J45" s="103" t="str">
        <f t="shared" si="0"/>
        <v/>
      </c>
      <c r="K45" s="107" t="s">
        <v>521</v>
      </c>
      <c r="L45" s="279">
        <v>1</v>
      </c>
      <c r="M45" s="131" t="str">
        <f t="shared" si="3"/>
        <v/>
      </c>
      <c r="O45" s="119"/>
      <c r="P45" s="135"/>
      <c r="Q45" s="247" t="str">
        <f t="shared" si="2"/>
        <v/>
      </c>
      <c r="R45" s="120" t="str">
        <f t="shared" si="1"/>
        <v/>
      </c>
      <c r="W45" s="35"/>
      <c r="X45" s="95"/>
    </row>
    <row r="46" spans="2:24" ht="15" customHeight="1">
      <c r="B46" s="117" t="s">
        <v>717</v>
      </c>
      <c r="C46" s="105"/>
      <c r="D46" s="276"/>
      <c r="E46" s="276"/>
      <c r="F46" s="113"/>
      <c r="G46" s="113"/>
      <c r="H46" s="248"/>
      <c r="I46" s="135"/>
      <c r="J46" s="103" t="str">
        <f t="shared" si="0"/>
        <v/>
      </c>
      <c r="K46" s="107" t="s">
        <v>521</v>
      </c>
      <c r="L46" s="279">
        <v>1</v>
      </c>
      <c r="M46" s="132" t="str">
        <f t="shared" si="3"/>
        <v/>
      </c>
      <c r="O46" s="119"/>
      <c r="P46" s="135"/>
      <c r="Q46" s="247" t="str">
        <f t="shared" si="2"/>
        <v/>
      </c>
      <c r="R46" s="121" t="str">
        <f t="shared" si="1"/>
        <v/>
      </c>
      <c r="W46" s="35"/>
      <c r="X46" s="95"/>
    </row>
    <row r="47" spans="2:24" ht="15" customHeight="1">
      <c r="B47" s="117" t="s">
        <v>539</v>
      </c>
      <c r="C47" s="105"/>
      <c r="D47" s="277"/>
      <c r="E47" s="277"/>
      <c r="F47" s="103"/>
      <c r="G47" s="113"/>
      <c r="H47" s="248"/>
      <c r="I47" s="135"/>
      <c r="J47" s="103" t="str">
        <f t="shared" si="0"/>
        <v/>
      </c>
      <c r="K47" s="107" t="s">
        <v>524</v>
      </c>
      <c r="L47" s="112">
        <f>D47*E47</f>
        <v>0</v>
      </c>
      <c r="M47" s="133" t="str">
        <f t="shared" si="3"/>
        <v/>
      </c>
      <c r="O47" s="119"/>
      <c r="P47" s="135"/>
      <c r="Q47" s="247" t="str">
        <f t="shared" si="2"/>
        <v/>
      </c>
      <c r="R47" s="121" t="str">
        <f>IFERROR(Q47*P47,"")</f>
        <v/>
      </c>
      <c r="W47" s="63"/>
      <c r="X47" s="95"/>
    </row>
    <row r="48" spans="2:24" ht="15" customHeight="1" thickBot="1">
      <c r="B48" s="117" t="s">
        <v>539</v>
      </c>
      <c r="C48" s="251"/>
      <c r="D48" s="277"/>
      <c r="E48" s="277"/>
      <c r="F48" s="103"/>
      <c r="G48" s="252"/>
      <c r="H48" s="253"/>
      <c r="I48" s="135"/>
      <c r="J48" s="254" t="str">
        <f t="shared" si="0"/>
        <v/>
      </c>
      <c r="K48" s="255" t="s">
        <v>524</v>
      </c>
      <c r="L48" s="112">
        <f>D48*E48</f>
        <v>0</v>
      </c>
      <c r="M48" s="133" t="str">
        <f t="shared" si="3"/>
        <v/>
      </c>
      <c r="O48" s="289"/>
      <c r="P48" s="290"/>
      <c r="Q48" s="291" t="str">
        <f t="shared" si="2"/>
        <v/>
      </c>
      <c r="R48" s="292" t="str">
        <f>IFERROR(Q48*P48,"")</f>
        <v/>
      </c>
      <c r="W48" s="63"/>
      <c r="X48" s="95"/>
    </row>
    <row r="49" spans="1:25" ht="15" customHeight="1" thickBot="1">
      <c r="B49" s="250"/>
      <c r="C49" s="429" t="s">
        <v>526</v>
      </c>
      <c r="D49" s="430"/>
      <c r="E49" s="430"/>
      <c r="F49" s="430"/>
      <c r="G49" s="430"/>
      <c r="H49" s="430"/>
      <c r="I49" s="430"/>
      <c r="J49" s="430"/>
      <c r="K49" s="430"/>
      <c r="L49" s="431"/>
      <c r="M49" s="118">
        <f>SUMIF(M18:M48,"&lt;&gt;#N/A")</f>
        <v>0</v>
      </c>
      <c r="O49" s="429" t="s">
        <v>540</v>
      </c>
      <c r="P49" s="430"/>
      <c r="Q49" s="431"/>
      <c r="R49" s="118">
        <f>SUM(R18:R48)</f>
        <v>0</v>
      </c>
      <c r="S49" t="s">
        <v>692</v>
      </c>
      <c r="X49" s="35"/>
      <c r="Y49" s="95"/>
    </row>
    <row r="50" spans="1:25" ht="15" customHeight="1" thickBot="1">
      <c r="B50" t="s">
        <v>700</v>
      </c>
      <c r="C50" s="86"/>
      <c r="D50" s="86"/>
      <c r="E50" s="86"/>
      <c r="F50" s="86"/>
      <c r="G50" s="86"/>
      <c r="H50" s="86"/>
      <c r="I50" s="86"/>
      <c r="P50" s="272"/>
      <c r="Q50" s="272"/>
      <c r="R50" s="272"/>
    </row>
    <row r="51" spans="1:25" ht="15" customHeight="1">
      <c r="B51" s="86"/>
      <c r="C51" s="86"/>
      <c r="D51" s="86"/>
      <c r="E51" s="86"/>
      <c r="F51" s="86"/>
      <c r="L51" s="264" t="s">
        <v>545</v>
      </c>
      <c r="M51" s="136">
        <f>M49+R49</f>
        <v>0</v>
      </c>
      <c r="N51" t="s">
        <v>692</v>
      </c>
      <c r="O51" s="446" t="s">
        <v>693</v>
      </c>
      <c r="P51" s="447"/>
      <c r="Q51" s="447"/>
      <c r="R51" s="448"/>
    </row>
    <row r="52" spans="1:25" ht="15" hidden="1" customHeight="1" thickTop="1">
      <c r="B52" s="86"/>
      <c r="C52" s="86"/>
      <c r="D52" s="86"/>
      <c r="E52" s="86"/>
      <c r="F52" s="86"/>
      <c r="G52" s="86"/>
      <c r="H52" s="86"/>
      <c r="I52" s="86"/>
      <c r="O52" s="449"/>
      <c r="P52" s="450"/>
      <c r="Q52" s="450"/>
      <c r="R52" s="451"/>
      <c r="T52" s="35"/>
      <c r="U52" s="95"/>
    </row>
    <row r="53" spans="1:25" ht="15" hidden="1" customHeight="1">
      <c r="B53" s="86"/>
      <c r="O53" s="449"/>
      <c r="P53" s="450"/>
      <c r="Q53" s="450"/>
      <c r="R53" s="451"/>
      <c r="T53" s="35"/>
      <c r="U53" s="95"/>
    </row>
    <row r="54" spans="1:25" ht="15" customHeight="1">
      <c r="B54" s="86"/>
      <c r="O54" s="449"/>
      <c r="P54" s="450"/>
      <c r="Q54" s="450"/>
      <c r="R54" s="451"/>
      <c r="T54" s="35" t="s">
        <v>598</v>
      </c>
      <c r="U54" s="95">
        <v>754.89</v>
      </c>
    </row>
    <row r="55" spans="1:25" ht="15" customHeight="1" thickBot="1">
      <c r="B55" s="86"/>
      <c r="L55" s="264" t="s">
        <v>543</v>
      </c>
      <c r="M55" s="136">
        <f>M51-M9</f>
        <v>0</v>
      </c>
      <c r="O55" s="452"/>
      <c r="P55" s="453"/>
      <c r="Q55" s="453"/>
      <c r="R55" s="454"/>
      <c r="T55" s="35" t="s">
        <v>649</v>
      </c>
      <c r="U55" s="95">
        <v>754.89</v>
      </c>
    </row>
    <row r="56" spans="1:25" ht="15" customHeight="1">
      <c r="B56" s="86"/>
      <c r="C56" s="432"/>
      <c r="D56" s="432"/>
      <c r="E56" s="432"/>
      <c r="F56" s="433"/>
      <c r="G56" s="433"/>
      <c r="H56" s="269"/>
      <c r="I56" s="114"/>
      <c r="T56" s="35" t="s">
        <v>708</v>
      </c>
      <c r="U56" s="95">
        <v>6450.55</v>
      </c>
    </row>
    <row r="57" spans="1:25" ht="15" customHeight="1">
      <c r="B57" s="86"/>
      <c r="C57" s="432"/>
      <c r="D57" s="432"/>
      <c r="E57" s="432"/>
      <c r="F57" s="432"/>
      <c r="G57" s="432"/>
      <c r="H57" s="268"/>
      <c r="K57" s="86"/>
      <c r="T57" s="35" t="s">
        <v>650</v>
      </c>
      <c r="U57" s="95">
        <v>6450.55</v>
      </c>
    </row>
    <row r="58" spans="1:25" ht="15" customHeight="1">
      <c r="B58" s="109"/>
      <c r="C58" s="110"/>
      <c r="D58" s="110"/>
      <c r="E58" s="110"/>
      <c r="F58" s="110"/>
      <c r="G58" s="110"/>
      <c r="H58" s="110"/>
      <c r="I58" s="86"/>
      <c r="J58" s="86"/>
      <c r="K58" s="154"/>
      <c r="L58" s="154"/>
      <c r="M58" s="154"/>
      <c r="N58" s="154"/>
      <c r="T58" s="96" t="s">
        <v>344</v>
      </c>
      <c r="U58" s="92">
        <v>0</v>
      </c>
    </row>
    <row r="59" spans="1:25">
      <c r="B59" s="265"/>
      <c r="C59" s="422"/>
      <c r="D59" s="422"/>
      <c r="E59" s="422"/>
      <c r="F59" s="422"/>
      <c r="G59" s="422"/>
      <c r="H59" s="422"/>
      <c r="I59" s="422"/>
      <c r="J59" s="265"/>
      <c r="K59" s="86"/>
      <c r="T59" s="35"/>
      <c r="U59" s="95"/>
    </row>
    <row r="60" spans="1:25" ht="15" customHeight="1">
      <c r="A60" s="141"/>
      <c r="B60" s="142"/>
      <c r="C60" s="423"/>
      <c r="D60" s="423"/>
      <c r="E60" s="423"/>
      <c r="F60" s="423"/>
      <c r="G60" s="143"/>
      <c r="H60" s="143"/>
      <c r="I60" s="143"/>
      <c r="J60" s="144"/>
      <c r="K60" s="86"/>
      <c r="T60" s="35"/>
      <c r="U60" s="95"/>
      <c r="V60" s="25"/>
    </row>
    <row r="61" spans="1:25" ht="15" customHeight="1">
      <c r="B61" s="154"/>
      <c r="C61" s="154"/>
      <c r="D61" s="154"/>
      <c r="E61" s="154"/>
      <c r="F61" s="154"/>
      <c r="G61" s="154"/>
      <c r="H61" s="154"/>
      <c r="I61" s="154"/>
      <c r="J61" s="154"/>
      <c r="K61" s="86"/>
      <c r="O61" s="154"/>
      <c r="P61" s="154"/>
      <c r="T61" s="35"/>
      <c r="U61" s="95"/>
    </row>
    <row r="62" spans="1:25" ht="15" customHeight="1">
      <c r="B62" s="138"/>
      <c r="C62" s="138"/>
      <c r="D62" s="138"/>
      <c r="E62" s="138"/>
      <c r="F62" s="139"/>
      <c r="G62" s="139"/>
      <c r="H62" s="139"/>
      <c r="I62" s="86"/>
      <c r="J62" s="86"/>
      <c r="K62" s="86"/>
      <c r="T62" s="35"/>
      <c r="U62" s="95"/>
    </row>
    <row r="63" spans="1:25">
      <c r="B63" s="140"/>
      <c r="C63" s="86"/>
      <c r="D63" s="86"/>
      <c r="E63" s="86"/>
      <c r="F63" s="86"/>
      <c r="G63" s="86"/>
      <c r="H63" s="86"/>
      <c r="I63" s="86"/>
      <c r="J63" s="86"/>
      <c r="K63" s="86"/>
      <c r="T63" s="96"/>
      <c r="U63" s="92"/>
    </row>
    <row r="64" spans="1:25">
      <c r="B64" s="265"/>
      <c r="C64" s="422"/>
      <c r="D64" s="422"/>
      <c r="E64" s="422"/>
      <c r="F64" s="422"/>
      <c r="G64" s="422"/>
      <c r="H64" s="422"/>
      <c r="I64" s="422"/>
      <c r="J64" s="265"/>
      <c r="K64" s="86"/>
      <c r="T64" s="35"/>
      <c r="U64" s="92"/>
    </row>
    <row r="65" spans="1:27" ht="15" customHeight="1">
      <c r="A65" s="141"/>
      <c r="B65" s="142"/>
      <c r="C65" s="423"/>
      <c r="D65" s="423"/>
      <c r="E65" s="423"/>
      <c r="F65" s="423"/>
      <c r="G65" s="143"/>
      <c r="H65" s="143"/>
      <c r="I65" s="143"/>
      <c r="J65" s="144"/>
      <c r="K65" s="86"/>
      <c r="T65" s="35"/>
      <c r="U65" s="92"/>
      <c r="V65" s="25"/>
    </row>
    <row r="66" spans="1:27">
      <c r="B66" s="142"/>
      <c r="C66" s="423"/>
      <c r="D66" s="423"/>
      <c r="E66" s="423"/>
      <c r="F66" s="423"/>
      <c r="G66" s="420"/>
      <c r="H66" s="420"/>
      <c r="I66" s="420"/>
      <c r="K66" s="86"/>
      <c r="T66" s="35"/>
      <c r="U66" s="95"/>
      <c r="V66" s="25"/>
    </row>
    <row r="67" spans="1:27">
      <c r="B67" s="142"/>
      <c r="C67" s="423"/>
      <c r="D67" s="423"/>
      <c r="E67" s="423"/>
      <c r="F67" s="423"/>
      <c r="G67" s="420"/>
      <c r="H67" s="420"/>
      <c r="I67" s="420"/>
      <c r="J67" s="137"/>
      <c r="K67" s="86"/>
      <c r="T67" s="35"/>
      <c r="U67" s="95"/>
    </row>
    <row r="68" spans="1:27">
      <c r="A68" s="141"/>
      <c r="B68" s="142"/>
      <c r="C68" s="423"/>
      <c r="D68" s="423"/>
      <c r="E68" s="423"/>
      <c r="F68" s="423"/>
      <c r="G68" s="420"/>
      <c r="H68" s="420"/>
      <c r="I68" s="420"/>
      <c r="J68" s="144"/>
      <c r="K68" s="86"/>
      <c r="T68" s="96" t="s">
        <v>344</v>
      </c>
      <c r="U68" s="92">
        <v>0</v>
      </c>
    </row>
    <row r="69" spans="1:27">
      <c r="A69" s="141"/>
      <c r="B69" s="142"/>
      <c r="C69" s="423"/>
      <c r="D69" s="423"/>
      <c r="E69" s="423"/>
      <c r="F69" s="423"/>
      <c r="G69" s="420"/>
      <c r="H69" s="420"/>
      <c r="I69" s="420"/>
      <c r="J69" s="144"/>
      <c r="K69" s="86"/>
      <c r="T69" s="35" t="s">
        <v>138</v>
      </c>
      <c r="U69" s="92" t="s">
        <v>141</v>
      </c>
      <c r="W69" s="35" t="s">
        <v>118</v>
      </c>
      <c r="X69" s="92">
        <v>69.61</v>
      </c>
    </row>
    <row r="70" spans="1:27">
      <c r="A70" s="141"/>
      <c r="B70" s="142"/>
      <c r="C70" s="423"/>
      <c r="D70" s="423"/>
      <c r="E70" s="423"/>
      <c r="F70" s="423"/>
      <c r="G70" s="420"/>
      <c r="H70" s="420"/>
      <c r="I70" s="420"/>
      <c r="J70" s="144"/>
      <c r="K70" s="86"/>
      <c r="R70" s="63"/>
      <c r="T70" s="35" t="s">
        <v>553</v>
      </c>
      <c r="U70" s="92" t="s">
        <v>141</v>
      </c>
      <c r="W70" s="35" t="s">
        <v>122</v>
      </c>
      <c r="X70" s="92">
        <v>121.81</v>
      </c>
    </row>
    <row r="71" spans="1:27">
      <c r="G71" s="409"/>
      <c r="H71" s="409"/>
      <c r="I71" s="409"/>
      <c r="J71" s="145"/>
      <c r="K71" s="86"/>
      <c r="T71" s="96" t="s">
        <v>344</v>
      </c>
      <c r="U71" s="92">
        <v>0</v>
      </c>
      <c r="W71" s="35" t="s">
        <v>126</v>
      </c>
      <c r="X71" s="92">
        <v>174.01</v>
      </c>
    </row>
    <row r="72" spans="1:27">
      <c r="I72" s="86"/>
      <c r="K72" s="86"/>
      <c r="T72" s="35" t="s">
        <v>166</v>
      </c>
      <c r="U72" s="95" t="s">
        <v>141</v>
      </c>
      <c r="W72" s="35" t="s">
        <v>129</v>
      </c>
      <c r="X72" s="92">
        <v>226.05</v>
      </c>
      <c r="Z72" s="35" t="s">
        <v>138</v>
      </c>
      <c r="AA72" s="95" t="s">
        <v>141</v>
      </c>
    </row>
    <row r="73" spans="1:27">
      <c r="I73" s="86"/>
      <c r="K73" s="86"/>
      <c r="R73" s="63"/>
      <c r="T73" s="35" t="s">
        <v>554</v>
      </c>
      <c r="U73" s="95" t="s">
        <v>141</v>
      </c>
      <c r="W73" s="35" t="s">
        <v>132</v>
      </c>
      <c r="X73" s="92">
        <v>295.72000000000003</v>
      </c>
      <c r="Z73" s="35" t="s">
        <v>166</v>
      </c>
      <c r="AA73" s="95" t="s">
        <v>141</v>
      </c>
    </row>
    <row r="74" spans="1:27">
      <c r="B74" s="86"/>
      <c r="C74" s="86"/>
      <c r="D74" s="86"/>
      <c r="E74" s="86"/>
      <c r="G74" s="140"/>
      <c r="H74" s="140"/>
      <c r="I74" s="86"/>
      <c r="J74" s="146"/>
      <c r="T74" s="35"/>
      <c r="U74" s="95"/>
      <c r="W74" s="35" t="s">
        <v>135</v>
      </c>
      <c r="X74" s="92">
        <v>504.14</v>
      </c>
    </row>
    <row r="75" spans="1:27">
      <c r="B75" s="265"/>
      <c r="C75" s="422"/>
      <c r="D75" s="422"/>
      <c r="E75" s="422"/>
      <c r="F75" s="422"/>
      <c r="G75" s="422"/>
      <c r="H75" s="422"/>
      <c r="I75" s="422"/>
      <c r="J75" s="265"/>
      <c r="T75" s="35" t="s">
        <v>556</v>
      </c>
      <c r="U75" s="95" t="s">
        <v>141</v>
      </c>
      <c r="W75" s="35" t="s">
        <v>152</v>
      </c>
      <c r="X75" s="95">
        <v>185.62</v>
      </c>
    </row>
    <row r="76" spans="1:27">
      <c r="A76" s="141"/>
      <c r="B76" s="147"/>
      <c r="C76" s="419"/>
      <c r="D76" s="419"/>
      <c r="E76" s="419"/>
      <c r="F76" s="419"/>
      <c r="G76" s="420"/>
      <c r="H76" s="420"/>
      <c r="I76" s="420"/>
      <c r="J76" s="148"/>
      <c r="T76" s="35" t="s">
        <v>555</v>
      </c>
      <c r="U76" s="95" t="s">
        <v>141</v>
      </c>
      <c r="W76" s="35" t="s">
        <v>154</v>
      </c>
      <c r="X76" s="95">
        <v>278.66000000000003</v>
      </c>
    </row>
    <row r="77" spans="1:27">
      <c r="A77" s="141"/>
      <c r="B77" s="147"/>
      <c r="C77" s="419"/>
      <c r="D77" s="419"/>
      <c r="E77" s="419"/>
      <c r="F77" s="419"/>
      <c r="G77" s="420"/>
      <c r="H77" s="420"/>
      <c r="I77" s="420"/>
      <c r="J77" s="148"/>
      <c r="T77" s="96" t="s">
        <v>344</v>
      </c>
      <c r="U77" s="92">
        <v>0</v>
      </c>
      <c r="W77" s="35" t="s">
        <v>156</v>
      </c>
      <c r="X77" s="95">
        <v>315.33</v>
      </c>
    </row>
    <row r="78" spans="1:27">
      <c r="A78" s="141"/>
      <c r="B78" s="147"/>
      <c r="C78" s="419"/>
      <c r="D78" s="419"/>
      <c r="E78" s="419"/>
      <c r="F78" s="419"/>
      <c r="G78" s="420"/>
      <c r="H78" s="420"/>
      <c r="I78" s="420"/>
      <c r="J78" s="148"/>
      <c r="T78" s="258" t="s">
        <v>694</v>
      </c>
      <c r="U78" s="259" t="s">
        <v>141</v>
      </c>
      <c r="W78" s="35" t="s">
        <v>158</v>
      </c>
      <c r="X78" s="95">
        <v>371.07</v>
      </c>
    </row>
    <row r="79" spans="1:27">
      <c r="A79" s="141"/>
      <c r="B79" s="147"/>
      <c r="C79" s="419"/>
      <c r="D79" s="419"/>
      <c r="E79" s="419"/>
      <c r="F79" s="419"/>
      <c r="G79" s="420"/>
      <c r="H79" s="420"/>
      <c r="I79" s="420"/>
      <c r="J79" s="148"/>
      <c r="T79" s="258" t="s">
        <v>699</v>
      </c>
      <c r="U79" s="259" t="s">
        <v>141</v>
      </c>
      <c r="W79" s="35" t="s">
        <v>160</v>
      </c>
      <c r="X79" s="95">
        <v>425.71</v>
      </c>
    </row>
    <row r="80" spans="1:27">
      <c r="A80" s="141"/>
      <c r="B80" s="147"/>
      <c r="C80" s="419"/>
      <c r="D80" s="419"/>
      <c r="E80" s="419"/>
      <c r="F80" s="419"/>
      <c r="G80" s="420"/>
      <c r="H80" s="420"/>
      <c r="I80" s="420"/>
      <c r="J80" s="148"/>
      <c r="T80" s="96" t="s">
        <v>344</v>
      </c>
      <c r="U80" s="92">
        <v>0</v>
      </c>
      <c r="W80" s="35" t="s">
        <v>162</v>
      </c>
      <c r="X80" s="95">
        <v>481.45</v>
      </c>
    </row>
    <row r="81" spans="1:24">
      <c r="A81" s="141"/>
      <c r="B81" s="147"/>
      <c r="C81" s="419"/>
      <c r="D81" s="419"/>
      <c r="E81" s="419"/>
      <c r="F81" s="419"/>
      <c r="G81" s="420"/>
      <c r="H81" s="420"/>
      <c r="I81" s="420"/>
      <c r="J81" s="148"/>
      <c r="T81" s="35" t="s">
        <v>140</v>
      </c>
      <c r="U81" s="100">
        <v>7</v>
      </c>
      <c r="W81" s="35" t="s">
        <v>164</v>
      </c>
      <c r="X81" s="95">
        <v>556.73</v>
      </c>
    </row>
    <row r="82" spans="1:24">
      <c r="A82" s="141"/>
      <c r="B82" s="147"/>
      <c r="C82" s="419"/>
      <c r="D82" s="419"/>
      <c r="E82" s="419"/>
      <c r="F82" s="419"/>
      <c r="G82" s="420"/>
      <c r="H82" s="420"/>
      <c r="I82" s="420"/>
      <c r="J82" s="148"/>
      <c r="K82" s="149"/>
      <c r="L82" s="149"/>
      <c r="M82" s="149"/>
      <c r="N82" s="149"/>
      <c r="T82" s="35" t="s">
        <v>144</v>
      </c>
      <c r="U82" s="92">
        <v>8.0500000000000007</v>
      </c>
    </row>
    <row r="83" spans="1:24">
      <c r="A83" s="141"/>
      <c r="B83" s="147"/>
      <c r="C83" s="419"/>
      <c r="D83" s="419"/>
      <c r="E83" s="419"/>
      <c r="F83" s="419"/>
      <c r="G83" s="420"/>
      <c r="H83" s="420"/>
      <c r="I83" s="420"/>
      <c r="J83" s="148"/>
      <c r="K83" s="97"/>
      <c r="L83" s="97"/>
      <c r="M83" s="97"/>
      <c r="N83" s="97"/>
      <c r="O83" s="149"/>
      <c r="P83" s="149"/>
      <c r="T83" s="35" t="s">
        <v>147</v>
      </c>
      <c r="U83" s="101">
        <v>7</v>
      </c>
    </row>
    <row r="84" spans="1:24">
      <c r="A84" s="141"/>
      <c r="B84" s="147"/>
      <c r="C84" s="419"/>
      <c r="D84" s="419"/>
      <c r="E84" s="419"/>
      <c r="F84" s="419"/>
      <c r="G84" s="420"/>
      <c r="H84" s="420"/>
      <c r="I84" s="420"/>
      <c r="J84" s="148"/>
      <c r="K84" s="97"/>
      <c r="L84" s="97"/>
      <c r="M84" s="97"/>
      <c r="N84" s="97"/>
      <c r="O84" s="97"/>
      <c r="P84" s="97"/>
      <c r="Q84" s="63"/>
      <c r="R84" s="157"/>
      <c r="T84" s="35" t="s">
        <v>150</v>
      </c>
      <c r="U84" s="101">
        <v>8.0500000000000007</v>
      </c>
    </row>
    <row r="85" spans="1:24">
      <c r="A85" s="141"/>
      <c r="B85" s="147"/>
      <c r="C85" s="267"/>
      <c r="D85" s="267"/>
      <c r="E85" s="267"/>
      <c r="F85" s="267"/>
      <c r="G85" s="266"/>
      <c r="H85" s="266"/>
      <c r="I85" s="266"/>
      <c r="J85" s="148"/>
      <c r="K85" s="97"/>
      <c r="L85" s="97"/>
      <c r="M85" s="97"/>
      <c r="N85" s="97"/>
      <c r="O85" s="97"/>
      <c r="P85" s="97"/>
      <c r="T85" s="35" t="s">
        <v>567</v>
      </c>
      <c r="U85" s="92" t="s">
        <v>141</v>
      </c>
    </row>
    <row r="86" spans="1:24">
      <c r="A86" s="141"/>
      <c r="B86" s="147"/>
      <c r="C86" s="419"/>
      <c r="D86" s="419"/>
      <c r="E86" s="419"/>
      <c r="F86" s="419"/>
      <c r="G86" s="420"/>
      <c r="H86" s="420"/>
      <c r="I86" s="420"/>
      <c r="J86" s="148"/>
      <c r="K86" s="97"/>
      <c r="L86" s="97"/>
      <c r="M86" s="97"/>
      <c r="N86" s="97"/>
      <c r="O86" s="97"/>
      <c r="P86" s="97"/>
      <c r="T86" s="35" t="s">
        <v>568</v>
      </c>
      <c r="U86" s="101" t="s">
        <v>141</v>
      </c>
    </row>
    <row r="87" spans="1:24">
      <c r="A87" s="141"/>
      <c r="B87" s="147"/>
      <c r="C87" s="419"/>
      <c r="D87" s="419"/>
      <c r="E87" s="419"/>
      <c r="F87" s="419"/>
      <c r="G87" s="420"/>
      <c r="H87" s="420"/>
      <c r="I87" s="420"/>
      <c r="J87" s="148"/>
      <c r="K87" s="97"/>
      <c r="L87" s="97"/>
      <c r="M87" s="97"/>
      <c r="N87" s="97"/>
      <c r="O87" s="97"/>
      <c r="P87" s="97"/>
      <c r="T87" s="96" t="s">
        <v>344</v>
      </c>
      <c r="U87" s="92">
        <v>0</v>
      </c>
    </row>
    <row r="88" spans="1:24">
      <c r="B88" s="150"/>
      <c r="C88" s="150"/>
      <c r="D88" s="150"/>
      <c r="E88" s="150"/>
      <c r="G88" s="421"/>
      <c r="H88" s="421"/>
      <c r="I88" s="421"/>
      <c r="J88" s="151"/>
      <c r="K88" s="98"/>
      <c r="L88" s="97"/>
      <c r="M88" s="97"/>
      <c r="N88" s="97"/>
      <c r="O88" s="97"/>
      <c r="P88" s="97"/>
      <c r="T88" s="35" t="s">
        <v>180</v>
      </c>
      <c r="U88" s="92" t="s">
        <v>141</v>
      </c>
    </row>
    <row r="89" spans="1:24">
      <c r="B89" s="86"/>
      <c r="C89" s="86"/>
      <c r="D89" s="86"/>
      <c r="E89" s="86"/>
      <c r="G89" s="86"/>
      <c r="H89" s="86"/>
      <c r="I89" s="86"/>
      <c r="J89" s="86"/>
      <c r="K89" s="98"/>
      <c r="L89" s="97"/>
      <c r="M89" s="97"/>
      <c r="N89" s="97"/>
      <c r="O89" s="97"/>
      <c r="P89" s="97"/>
      <c r="Q89" s="63"/>
      <c r="R89" s="157"/>
      <c r="T89" s="35" t="s">
        <v>559</v>
      </c>
      <c r="U89" s="92" t="s">
        <v>141</v>
      </c>
    </row>
    <row r="90" spans="1:24">
      <c r="B90" s="86"/>
      <c r="G90" s="409"/>
      <c r="H90" s="409"/>
      <c r="I90" s="409"/>
      <c r="J90" s="145"/>
      <c r="K90" s="98"/>
      <c r="L90" s="97"/>
      <c r="M90" s="97"/>
      <c r="N90" s="97"/>
      <c r="O90" s="97"/>
      <c r="P90" s="97"/>
      <c r="Q90" s="63"/>
      <c r="R90" s="157"/>
      <c r="T90" s="70" t="s">
        <v>344</v>
      </c>
      <c r="U90" s="92">
        <v>0</v>
      </c>
    </row>
    <row r="91" spans="1:24">
      <c r="B91" s="86"/>
      <c r="C91" s="86"/>
      <c r="D91" s="86"/>
      <c r="E91" s="86"/>
      <c r="F91" s="86"/>
      <c r="J91" s="269"/>
      <c r="K91" s="98"/>
      <c r="L91" s="97"/>
      <c r="M91" s="97"/>
      <c r="N91" s="97"/>
      <c r="O91" s="97"/>
      <c r="P91" s="97"/>
      <c r="Q91" s="97"/>
      <c r="R91" s="97"/>
      <c r="T91" s="35" t="s">
        <v>192</v>
      </c>
      <c r="U91" s="92" t="s">
        <v>141</v>
      </c>
    </row>
    <row r="92" spans="1:24" ht="15" customHeight="1">
      <c r="B92" s="86"/>
      <c r="G92" s="409"/>
      <c r="H92" s="409"/>
      <c r="I92" s="409"/>
      <c r="J92" s="152"/>
      <c r="K92" s="98"/>
      <c r="L92" s="97"/>
      <c r="M92" s="97"/>
      <c r="N92" s="97"/>
      <c r="O92" s="97"/>
      <c r="P92" s="97"/>
      <c r="Q92" s="97"/>
      <c r="R92" s="97"/>
      <c r="T92" s="3" t="s">
        <v>560</v>
      </c>
      <c r="U92" s="92" t="s">
        <v>141</v>
      </c>
    </row>
    <row r="93" spans="1:24">
      <c r="B93" s="86"/>
      <c r="C93" s="86"/>
      <c r="D93" s="86"/>
      <c r="E93" s="86"/>
      <c r="F93" s="86"/>
      <c r="G93" s="86"/>
      <c r="H93" s="86"/>
      <c r="I93" s="86"/>
      <c r="J93" s="86"/>
      <c r="O93" s="97"/>
      <c r="P93" s="97"/>
      <c r="Q93" s="97"/>
      <c r="R93" s="97"/>
      <c r="T93" s="70" t="s">
        <v>344</v>
      </c>
      <c r="U93" s="92">
        <v>0</v>
      </c>
    </row>
    <row r="94" spans="1:24">
      <c r="B94" s="86"/>
      <c r="C94" s="86"/>
      <c r="D94" s="86"/>
      <c r="E94" s="86"/>
      <c r="R94" s="97"/>
      <c r="T94" s="35" t="s">
        <v>557</v>
      </c>
      <c r="U94" s="92" t="s">
        <v>141</v>
      </c>
    </row>
    <row r="95" spans="1:24" ht="15" customHeight="1">
      <c r="B95" s="86"/>
      <c r="C95" s="86"/>
      <c r="D95" s="86"/>
      <c r="E95" s="86"/>
      <c r="R95" s="97"/>
      <c r="T95" s="35" t="s">
        <v>558</v>
      </c>
      <c r="U95" s="92" t="s">
        <v>141</v>
      </c>
    </row>
    <row r="96" spans="1:24">
      <c r="B96" s="86"/>
      <c r="C96" s="86"/>
      <c r="D96" s="86"/>
      <c r="E96" s="86"/>
      <c r="R96" s="97"/>
      <c r="T96" s="260" t="s">
        <v>695</v>
      </c>
      <c r="U96" s="259" t="s">
        <v>141</v>
      </c>
    </row>
    <row r="97" spans="2:24">
      <c r="B97" s="86"/>
      <c r="C97" s="86"/>
      <c r="D97" s="86"/>
      <c r="E97" s="86"/>
      <c r="R97" s="97"/>
      <c r="T97" s="260" t="s">
        <v>697</v>
      </c>
      <c r="U97" s="259" t="s">
        <v>141</v>
      </c>
      <c r="W97" s="35" t="s">
        <v>170</v>
      </c>
      <c r="X97" s="92">
        <v>4.67</v>
      </c>
    </row>
    <row r="98" spans="2:24">
      <c r="B98" s="86"/>
      <c r="C98" s="86"/>
      <c r="D98" s="86"/>
      <c r="E98" s="86"/>
      <c r="R98" s="99"/>
      <c r="T98" s="70" t="s">
        <v>344</v>
      </c>
      <c r="U98" s="92">
        <v>0</v>
      </c>
      <c r="W98" s="35" t="s">
        <v>172</v>
      </c>
      <c r="X98" s="92">
        <v>5.23</v>
      </c>
    </row>
    <row r="99" spans="2:24" ht="17.25" customHeight="1">
      <c r="B99" s="86"/>
      <c r="C99" s="86"/>
      <c r="D99" s="86"/>
      <c r="E99" s="86"/>
      <c r="T99" s="70" t="s">
        <v>202</v>
      </c>
      <c r="U99" s="92" t="s">
        <v>141</v>
      </c>
      <c r="W99" s="35" t="s">
        <v>174</v>
      </c>
      <c r="X99" s="92">
        <v>6.02</v>
      </c>
    </row>
    <row r="100" spans="2:24">
      <c r="B100" s="86"/>
      <c r="C100" s="86"/>
      <c r="D100" s="86"/>
      <c r="E100" s="86"/>
      <c r="T100" s="70" t="s">
        <v>564</v>
      </c>
      <c r="U100" s="92" t="s">
        <v>141</v>
      </c>
      <c r="W100" s="35" t="s">
        <v>176</v>
      </c>
      <c r="X100" s="92">
        <v>7.34</v>
      </c>
    </row>
    <row r="101" spans="2:24" ht="15.75" customHeight="1">
      <c r="B101" s="86"/>
      <c r="C101" s="86"/>
      <c r="D101" s="86"/>
      <c r="E101" s="86"/>
      <c r="Q101" s="68"/>
      <c r="R101" s="157"/>
      <c r="T101" s="96" t="s">
        <v>344</v>
      </c>
      <c r="U101" s="92">
        <v>0</v>
      </c>
      <c r="W101" s="35" t="s">
        <v>178</v>
      </c>
      <c r="X101" s="92">
        <v>9.2100000000000009</v>
      </c>
    </row>
    <row r="102" spans="2:24" ht="15.75" customHeight="1">
      <c r="B102" s="86"/>
      <c r="C102" s="86"/>
      <c r="D102" s="86"/>
      <c r="E102" s="86"/>
      <c r="Q102" s="63"/>
      <c r="R102" s="156"/>
      <c r="T102" s="35" t="s">
        <v>208</v>
      </c>
      <c r="U102" s="95" t="s">
        <v>141</v>
      </c>
      <c r="W102" s="35" t="s">
        <v>182</v>
      </c>
      <c r="X102" s="102">
        <v>4.38</v>
      </c>
    </row>
    <row r="103" spans="2:24" ht="15.75" customHeight="1">
      <c r="B103" s="86"/>
      <c r="C103" s="86"/>
      <c r="D103" s="86"/>
      <c r="E103" s="86"/>
      <c r="T103" s="35" t="s">
        <v>563</v>
      </c>
      <c r="U103" s="95" t="s">
        <v>141</v>
      </c>
      <c r="W103" s="35" t="s">
        <v>184</v>
      </c>
      <c r="X103" s="102">
        <v>5.1100000000000003</v>
      </c>
    </row>
    <row r="104" spans="2:24">
      <c r="B104" s="86"/>
      <c r="C104" s="86"/>
      <c r="D104" s="86"/>
      <c r="E104" s="86"/>
      <c r="T104" s="96" t="s">
        <v>344</v>
      </c>
      <c r="U104" s="92">
        <v>0</v>
      </c>
      <c r="W104" s="35" t="s">
        <v>186</v>
      </c>
      <c r="X104" s="102">
        <v>5.8</v>
      </c>
    </row>
    <row r="105" spans="2:24">
      <c r="B105" s="86"/>
      <c r="C105" s="86"/>
      <c r="D105" s="86"/>
      <c r="E105" s="86"/>
      <c r="T105" s="70" t="s">
        <v>561</v>
      </c>
      <c r="U105" s="92" t="s">
        <v>141</v>
      </c>
      <c r="W105" s="35" t="s">
        <v>188</v>
      </c>
      <c r="X105" s="102">
        <v>7.28</v>
      </c>
    </row>
    <row r="106" spans="2:24">
      <c r="B106" s="86"/>
      <c r="C106" s="86"/>
      <c r="D106" s="86"/>
      <c r="E106" s="86"/>
      <c r="T106" s="35" t="s">
        <v>562</v>
      </c>
      <c r="U106" s="95" t="s">
        <v>141</v>
      </c>
      <c r="W106" s="35" t="s">
        <v>190</v>
      </c>
      <c r="X106" s="102">
        <v>9.2100000000000009</v>
      </c>
    </row>
    <row r="107" spans="2:24">
      <c r="B107" s="86"/>
      <c r="C107" s="86"/>
      <c r="D107" s="86"/>
      <c r="E107" s="86"/>
      <c r="T107" s="258" t="s">
        <v>696</v>
      </c>
      <c r="U107" s="259" t="s">
        <v>141</v>
      </c>
    </row>
    <row r="108" spans="2:24">
      <c r="B108" s="86"/>
      <c r="C108" s="86"/>
      <c r="D108" s="86"/>
      <c r="E108" s="86"/>
      <c r="T108" s="258" t="s">
        <v>698</v>
      </c>
      <c r="U108" s="259" t="s">
        <v>141</v>
      </c>
    </row>
    <row r="109" spans="2:24">
      <c r="B109" s="86"/>
      <c r="C109" s="86"/>
      <c r="D109" s="86"/>
      <c r="E109" s="86"/>
      <c r="T109" s="303" t="s">
        <v>369</v>
      </c>
      <c r="U109" s="304">
        <v>53.77</v>
      </c>
    </row>
    <row r="110" spans="2:24">
      <c r="B110" s="86"/>
      <c r="C110" s="86"/>
      <c r="D110" s="86"/>
      <c r="E110" s="86"/>
      <c r="T110" s="303" t="s">
        <v>370</v>
      </c>
      <c r="U110" s="304">
        <v>83.64</v>
      </c>
    </row>
    <row r="111" spans="2:24">
      <c r="B111" s="86"/>
      <c r="C111" s="86"/>
      <c r="D111" s="86"/>
      <c r="E111" s="86"/>
      <c r="T111" s="305" t="s">
        <v>216</v>
      </c>
      <c r="U111" s="304">
        <v>53.77</v>
      </c>
    </row>
    <row r="112" spans="2:24">
      <c r="B112" s="86"/>
      <c r="C112" s="86"/>
      <c r="D112" s="86"/>
      <c r="E112" s="86"/>
      <c r="Q112" s="63"/>
      <c r="R112" s="157"/>
      <c r="T112" s="305" t="s">
        <v>218</v>
      </c>
      <c r="U112" s="304">
        <v>83.64</v>
      </c>
    </row>
    <row r="113" spans="2:24">
      <c r="B113" s="86"/>
      <c r="C113" s="86"/>
      <c r="D113" s="86"/>
      <c r="E113" s="86"/>
      <c r="Q113" s="63"/>
      <c r="R113" s="157"/>
      <c r="T113" s="305" t="s">
        <v>371</v>
      </c>
      <c r="U113" s="304" t="s">
        <v>141</v>
      </c>
    </row>
    <row r="114" spans="2:24">
      <c r="B114" s="86"/>
      <c r="C114" s="86"/>
      <c r="D114" s="86"/>
      <c r="E114" s="86"/>
      <c r="Q114" s="63"/>
      <c r="R114" s="157"/>
      <c r="T114" s="305" t="s">
        <v>374</v>
      </c>
      <c r="U114" s="304" t="s">
        <v>141</v>
      </c>
    </row>
    <row r="115" spans="2:24">
      <c r="B115" s="86"/>
      <c r="C115" s="86"/>
      <c r="D115" s="86"/>
      <c r="E115" s="86"/>
      <c r="Q115" s="63"/>
      <c r="R115" s="157"/>
      <c r="T115" s="35" t="s">
        <v>730</v>
      </c>
      <c r="U115" s="92">
        <v>26.89</v>
      </c>
      <c r="W115" s="70" t="s">
        <v>198</v>
      </c>
      <c r="X115" s="92">
        <v>5.23</v>
      </c>
    </row>
    <row r="116" spans="2:24">
      <c r="B116" s="86"/>
      <c r="C116" s="86"/>
      <c r="D116" s="86"/>
      <c r="E116" s="86"/>
      <c r="Q116" s="63"/>
      <c r="R116" s="157"/>
      <c r="T116" s="35" t="s">
        <v>731</v>
      </c>
      <c r="U116" s="92">
        <v>41.83</v>
      </c>
      <c r="W116" s="70" t="s">
        <v>200</v>
      </c>
      <c r="X116" s="92">
        <v>7.39</v>
      </c>
    </row>
    <row r="117" spans="2:24">
      <c r="B117" s="86"/>
      <c r="C117" s="86"/>
      <c r="D117" s="86"/>
      <c r="E117" s="86"/>
      <c r="T117" s="35" t="s">
        <v>732</v>
      </c>
      <c r="U117" s="92">
        <v>26.89</v>
      </c>
      <c r="W117" s="35" t="s">
        <v>204</v>
      </c>
      <c r="X117" s="95">
        <v>5.4</v>
      </c>
    </row>
    <row r="118" spans="2:24">
      <c r="B118" s="86"/>
      <c r="C118" s="86"/>
      <c r="D118" s="86"/>
      <c r="E118" s="86"/>
      <c r="T118" s="35" t="s">
        <v>733</v>
      </c>
      <c r="U118" s="92">
        <v>41.83</v>
      </c>
      <c r="W118" s="35" t="s">
        <v>206</v>
      </c>
      <c r="X118" s="95">
        <v>6.37</v>
      </c>
    </row>
    <row r="119" spans="2:24">
      <c r="B119" s="86"/>
      <c r="C119" s="86"/>
      <c r="D119" s="86"/>
      <c r="E119" s="86"/>
      <c r="T119" s="35" t="s">
        <v>372</v>
      </c>
      <c r="U119" s="92" t="s">
        <v>141</v>
      </c>
    </row>
    <row r="120" spans="2:24">
      <c r="B120" s="86"/>
      <c r="C120" s="86"/>
      <c r="D120" s="86"/>
      <c r="E120" s="86"/>
      <c r="Q120" s="63"/>
      <c r="R120" s="157"/>
      <c r="T120" s="96" t="s">
        <v>344</v>
      </c>
      <c r="U120" s="92"/>
    </row>
    <row r="121" spans="2:24">
      <c r="B121" s="86"/>
      <c r="C121" s="86"/>
      <c r="D121" s="86"/>
      <c r="E121" s="86"/>
      <c r="Q121" s="63"/>
      <c r="R121" s="157"/>
      <c r="T121" s="35" t="s">
        <v>726</v>
      </c>
      <c r="U121" s="92">
        <v>26.89</v>
      </c>
    </row>
    <row r="122" spans="2:24">
      <c r="B122" s="86"/>
      <c r="C122" s="86"/>
      <c r="D122" s="86"/>
      <c r="E122" s="86"/>
      <c r="Q122" s="63"/>
      <c r="R122" s="157"/>
      <c r="T122" s="35" t="s">
        <v>727</v>
      </c>
      <c r="U122" s="92">
        <v>41.83</v>
      </c>
    </row>
    <row r="123" spans="2:24">
      <c r="B123" s="86"/>
      <c r="C123" s="86"/>
      <c r="D123" s="86"/>
      <c r="E123" s="86"/>
      <c r="Q123" s="63"/>
      <c r="R123" s="157"/>
      <c r="T123" s="35" t="s">
        <v>728</v>
      </c>
      <c r="U123" s="92">
        <v>26.89</v>
      </c>
    </row>
    <row r="124" spans="2:24">
      <c r="B124" s="86"/>
      <c r="C124" s="86"/>
      <c r="D124" s="86"/>
      <c r="E124" s="86"/>
      <c r="Q124" s="63"/>
      <c r="R124" s="157"/>
      <c r="T124" s="35" t="s">
        <v>729</v>
      </c>
      <c r="U124" s="92">
        <v>41.83</v>
      </c>
    </row>
    <row r="125" spans="2:24">
      <c r="B125" s="86"/>
      <c r="C125" s="86"/>
      <c r="D125" s="86"/>
      <c r="E125" s="86"/>
      <c r="Q125" s="63"/>
      <c r="R125" s="156"/>
      <c r="T125" s="35" t="s">
        <v>375</v>
      </c>
      <c r="U125" s="95" t="s">
        <v>141</v>
      </c>
    </row>
    <row r="126" spans="2:24">
      <c r="B126" s="86"/>
      <c r="C126" s="86"/>
      <c r="D126" s="86"/>
      <c r="E126" s="86"/>
      <c r="T126" s="96" t="s">
        <v>344</v>
      </c>
      <c r="U126" s="100"/>
    </row>
    <row r="127" spans="2:24">
      <c r="B127" s="86"/>
      <c r="C127" s="86"/>
      <c r="D127" s="86"/>
      <c r="E127" s="86"/>
      <c r="T127" s="35" t="s">
        <v>734</v>
      </c>
      <c r="U127" s="92" t="s">
        <v>141</v>
      </c>
    </row>
    <row r="128" spans="2:24">
      <c r="B128" s="86"/>
      <c r="C128" s="86"/>
      <c r="D128" s="86"/>
      <c r="E128" s="86"/>
      <c r="T128" s="35" t="s">
        <v>735</v>
      </c>
      <c r="U128" s="92" t="s">
        <v>141</v>
      </c>
    </row>
    <row r="129" spans="2:21">
      <c r="B129" s="86"/>
      <c r="C129" s="86"/>
      <c r="D129" s="86"/>
      <c r="E129" s="86"/>
      <c r="T129" s="35" t="s">
        <v>738</v>
      </c>
      <c r="U129" s="92" t="s">
        <v>141</v>
      </c>
    </row>
    <row r="130" spans="2:21">
      <c r="B130" s="86"/>
      <c r="C130" s="86"/>
      <c r="D130" s="86"/>
      <c r="E130" s="86"/>
      <c r="T130" s="35" t="s">
        <v>739</v>
      </c>
      <c r="U130" s="92" t="s">
        <v>141</v>
      </c>
    </row>
    <row r="131" spans="2:21">
      <c r="B131" s="86"/>
      <c r="C131" s="86"/>
      <c r="D131" s="86"/>
      <c r="E131" s="86"/>
      <c r="T131" s="35" t="s">
        <v>736</v>
      </c>
      <c r="U131" s="92" t="s">
        <v>141</v>
      </c>
    </row>
    <row r="132" spans="2:21">
      <c r="B132" s="86"/>
      <c r="C132" s="86"/>
      <c r="D132" s="86"/>
      <c r="E132" s="86"/>
      <c r="T132" s="35" t="s">
        <v>737</v>
      </c>
      <c r="U132" s="92" t="s">
        <v>141</v>
      </c>
    </row>
    <row r="133" spans="2:21">
      <c r="B133" s="86"/>
      <c r="C133" s="86"/>
      <c r="D133" s="86"/>
      <c r="E133" s="86"/>
      <c r="K133" s="86"/>
      <c r="T133" s="35" t="s">
        <v>740</v>
      </c>
      <c r="U133" s="92" t="s">
        <v>141</v>
      </c>
    </row>
    <row r="134" spans="2:21">
      <c r="B134" s="86"/>
      <c r="C134" s="86"/>
      <c r="D134" s="86"/>
      <c r="E134" s="86"/>
      <c r="F134" s="86"/>
      <c r="G134" s="86"/>
      <c r="H134" s="86"/>
      <c r="I134" s="86"/>
      <c r="J134" s="86"/>
      <c r="K134" s="86"/>
      <c r="T134" s="35" t="s">
        <v>741</v>
      </c>
      <c r="U134" s="92" t="s">
        <v>141</v>
      </c>
    </row>
    <row r="135" spans="2:21">
      <c r="B135" s="86"/>
      <c r="C135" s="86"/>
      <c r="D135" s="86"/>
      <c r="E135" s="86"/>
      <c r="F135" s="86"/>
      <c r="G135" s="86"/>
      <c r="H135" s="86"/>
      <c r="I135" s="86"/>
      <c r="J135" s="86"/>
      <c r="K135" s="86"/>
      <c r="T135" s="35" t="s">
        <v>373</v>
      </c>
      <c r="U135" s="92" t="s">
        <v>141</v>
      </c>
    </row>
    <row r="136" spans="2:21">
      <c r="B136" s="86"/>
      <c r="C136" s="86"/>
      <c r="D136" s="86"/>
      <c r="E136" s="86"/>
      <c r="F136" s="86"/>
      <c r="G136" s="86"/>
      <c r="H136" s="86"/>
      <c r="I136" s="86"/>
      <c r="J136" s="86"/>
      <c r="T136" s="35" t="s">
        <v>376</v>
      </c>
      <c r="U136" s="95" t="s">
        <v>141</v>
      </c>
    </row>
    <row r="137" spans="2:21">
      <c r="B137" s="86"/>
      <c r="C137" s="86"/>
      <c r="D137" s="86"/>
      <c r="E137" s="86"/>
      <c r="F137" s="86"/>
      <c r="G137" s="86"/>
      <c r="H137" s="86"/>
      <c r="T137" s="96" t="s">
        <v>344</v>
      </c>
      <c r="U137" s="100"/>
    </row>
    <row r="138" spans="2:21">
      <c r="T138" s="35" t="s">
        <v>223</v>
      </c>
      <c r="U138" s="95">
        <v>117.15</v>
      </c>
    </row>
    <row r="139" spans="2:21">
      <c r="T139" s="35" t="s">
        <v>378</v>
      </c>
      <c r="U139" s="95">
        <v>117.15</v>
      </c>
    </row>
    <row r="140" spans="2:21">
      <c r="T140" s="35" t="s">
        <v>377</v>
      </c>
      <c r="U140" s="95">
        <v>376.4</v>
      </c>
    </row>
    <row r="141" spans="2:21">
      <c r="T141" s="35" t="s">
        <v>379</v>
      </c>
      <c r="U141" s="95">
        <v>376.4</v>
      </c>
    </row>
    <row r="142" spans="2:21">
      <c r="T142" s="96" t="s">
        <v>344</v>
      </c>
      <c r="U142" s="100"/>
    </row>
    <row r="143" spans="2:21">
      <c r="T143" s="35" t="s">
        <v>225</v>
      </c>
      <c r="U143" s="95">
        <v>2.9</v>
      </c>
    </row>
    <row r="144" spans="2:21">
      <c r="T144" s="35" t="s">
        <v>227</v>
      </c>
      <c r="U144" s="95">
        <v>4.67</v>
      </c>
    </row>
    <row r="145" spans="17:21">
      <c r="Q145" s="63"/>
      <c r="R145" s="156"/>
      <c r="T145" s="35" t="s">
        <v>381</v>
      </c>
      <c r="U145" s="102">
        <v>2.4500000000000002</v>
      </c>
    </row>
    <row r="146" spans="17:21">
      <c r="T146" s="35" t="s">
        <v>382</v>
      </c>
      <c r="U146" s="102">
        <v>4.67</v>
      </c>
    </row>
    <row r="147" spans="17:21">
      <c r="T147" s="35" t="s">
        <v>380</v>
      </c>
      <c r="U147" s="95" t="s">
        <v>141</v>
      </c>
    </row>
    <row r="148" spans="17:21">
      <c r="T148" s="35" t="s">
        <v>383</v>
      </c>
      <c r="U148" s="102" t="s">
        <v>141</v>
      </c>
    </row>
    <row r="149" spans="17:21">
      <c r="T149" s="96" t="s">
        <v>344</v>
      </c>
      <c r="U149" s="95"/>
    </row>
    <row r="150" spans="17:21">
      <c r="T150" s="35" t="s">
        <v>384</v>
      </c>
      <c r="U150" s="92" t="s">
        <v>141</v>
      </c>
    </row>
    <row r="151" spans="17:21">
      <c r="Q151" s="63"/>
      <c r="R151" s="157"/>
      <c r="T151" s="35" t="s">
        <v>386</v>
      </c>
      <c r="U151" s="92" t="s">
        <v>141</v>
      </c>
    </row>
    <row r="152" spans="17:21">
      <c r="Q152" s="63"/>
      <c r="R152" s="157"/>
      <c r="T152" s="35" t="s">
        <v>388</v>
      </c>
      <c r="U152" s="92" t="s">
        <v>141</v>
      </c>
    </row>
    <row r="153" spans="17:21">
      <c r="Q153" s="63"/>
      <c r="R153" s="157"/>
      <c r="T153" s="35" t="s">
        <v>94</v>
      </c>
      <c r="U153" s="92" t="s">
        <v>141</v>
      </c>
    </row>
    <row r="154" spans="17:21">
      <c r="Q154" s="63"/>
      <c r="R154" s="157"/>
      <c r="T154" s="35" t="s">
        <v>101</v>
      </c>
      <c r="U154" s="92" t="s">
        <v>141</v>
      </c>
    </row>
    <row r="155" spans="17:21">
      <c r="Q155" s="63"/>
      <c r="R155" s="157"/>
      <c r="T155" s="35" t="s">
        <v>392</v>
      </c>
      <c r="U155" s="92" t="s">
        <v>141</v>
      </c>
    </row>
    <row r="156" spans="17:21">
      <c r="Q156" s="63"/>
      <c r="R156" s="157"/>
      <c r="T156" s="35" t="s">
        <v>394</v>
      </c>
      <c r="U156" s="92" t="s">
        <v>141</v>
      </c>
    </row>
    <row r="157" spans="17:21">
      <c r="Q157" s="63"/>
      <c r="R157" s="157"/>
      <c r="T157" s="35" t="s">
        <v>396</v>
      </c>
      <c r="U157" s="92" t="s">
        <v>141</v>
      </c>
    </row>
    <row r="158" spans="17:21">
      <c r="Q158" s="63"/>
      <c r="R158" s="157"/>
      <c r="T158" s="35" t="s">
        <v>398</v>
      </c>
      <c r="U158" s="92" t="s">
        <v>141</v>
      </c>
    </row>
    <row r="159" spans="17:21">
      <c r="Q159" s="63"/>
      <c r="R159" s="157"/>
      <c r="T159" s="35" t="s">
        <v>400</v>
      </c>
      <c r="U159" s="92" t="s">
        <v>141</v>
      </c>
    </row>
    <row r="160" spans="17:21">
      <c r="Q160" s="63"/>
      <c r="R160" s="157"/>
      <c r="T160" s="35" t="s">
        <v>385</v>
      </c>
      <c r="U160" s="92" t="s">
        <v>141</v>
      </c>
    </row>
    <row r="161" spans="17:21">
      <c r="T161" s="35" t="s">
        <v>387</v>
      </c>
      <c r="U161" s="92" t="s">
        <v>141</v>
      </c>
    </row>
    <row r="162" spans="17:21">
      <c r="T162" s="35" t="s">
        <v>389</v>
      </c>
      <c r="U162" s="92" t="s">
        <v>141</v>
      </c>
    </row>
    <row r="163" spans="17:21">
      <c r="T163" s="35" t="s">
        <v>390</v>
      </c>
      <c r="U163" s="92" t="s">
        <v>141</v>
      </c>
    </row>
    <row r="164" spans="17:21">
      <c r="T164" s="35" t="s">
        <v>391</v>
      </c>
      <c r="U164" s="92" t="s">
        <v>141</v>
      </c>
    </row>
    <row r="165" spans="17:21">
      <c r="T165" s="35" t="s">
        <v>393</v>
      </c>
      <c r="U165" s="92" t="s">
        <v>141</v>
      </c>
    </row>
    <row r="166" spans="17:21">
      <c r="T166" s="35" t="s">
        <v>395</v>
      </c>
      <c r="U166" s="92" t="s">
        <v>141</v>
      </c>
    </row>
    <row r="167" spans="17:21">
      <c r="T167" s="35" t="s">
        <v>397</v>
      </c>
      <c r="U167" s="92" t="s">
        <v>141</v>
      </c>
    </row>
    <row r="168" spans="17:21">
      <c r="T168" s="35" t="s">
        <v>399</v>
      </c>
      <c r="U168" s="92" t="s">
        <v>141</v>
      </c>
    </row>
    <row r="169" spans="17:21">
      <c r="T169" s="35" t="s">
        <v>401</v>
      </c>
      <c r="U169" s="92" t="s">
        <v>141</v>
      </c>
    </row>
    <row r="170" spans="17:21">
      <c r="T170" s="96" t="s">
        <v>344</v>
      </c>
      <c r="U170" s="92"/>
    </row>
    <row r="171" spans="17:21">
      <c r="T171" s="35" t="s">
        <v>235</v>
      </c>
      <c r="U171" s="95">
        <v>7.79</v>
      </c>
    </row>
    <row r="172" spans="17:21">
      <c r="T172" s="35" t="s">
        <v>237</v>
      </c>
      <c r="U172" s="95">
        <v>7.79</v>
      </c>
    </row>
    <row r="173" spans="17:21">
      <c r="T173" s="96" t="s">
        <v>344</v>
      </c>
      <c r="U173" s="92"/>
    </row>
    <row r="174" spans="17:21">
      <c r="T174" s="35" t="s">
        <v>402</v>
      </c>
      <c r="U174" s="95">
        <v>9.4700000000000006</v>
      </c>
    </row>
    <row r="175" spans="17:21">
      <c r="Q175" s="63"/>
      <c r="R175" s="156"/>
      <c r="T175" s="35" t="s">
        <v>404</v>
      </c>
      <c r="U175" s="92" t="s">
        <v>141</v>
      </c>
    </row>
    <row r="176" spans="17:21">
      <c r="Q176" s="63"/>
      <c r="R176" s="157"/>
      <c r="T176" s="35" t="s">
        <v>406</v>
      </c>
      <c r="U176" s="95">
        <v>9.4700000000000006</v>
      </c>
    </row>
    <row r="177" spans="17:21">
      <c r="Q177" s="63"/>
      <c r="R177" s="156"/>
      <c r="T177" s="35" t="s">
        <v>408</v>
      </c>
      <c r="U177" s="92" t="s">
        <v>141</v>
      </c>
    </row>
    <row r="178" spans="17:21">
      <c r="Q178" s="63"/>
      <c r="R178" s="157"/>
      <c r="T178" s="35" t="s">
        <v>403</v>
      </c>
      <c r="U178" s="92" t="s">
        <v>141</v>
      </c>
    </row>
    <row r="179" spans="17:21">
      <c r="T179" s="35" t="s">
        <v>405</v>
      </c>
      <c r="U179" s="92" t="s">
        <v>141</v>
      </c>
    </row>
    <row r="180" spans="17:21">
      <c r="T180" s="35" t="s">
        <v>407</v>
      </c>
      <c r="U180" s="92" t="s">
        <v>141</v>
      </c>
    </row>
    <row r="181" spans="17:21">
      <c r="T181" s="35" t="s">
        <v>409</v>
      </c>
      <c r="U181" s="92" t="s">
        <v>141</v>
      </c>
    </row>
    <row r="182" spans="17:21">
      <c r="T182" s="96" t="s">
        <v>344</v>
      </c>
      <c r="U182" s="92"/>
    </row>
    <row r="183" spans="17:21">
      <c r="T183" s="35" t="s">
        <v>410</v>
      </c>
      <c r="U183" s="92" t="s">
        <v>141</v>
      </c>
    </row>
    <row r="184" spans="17:21">
      <c r="R184" s="63"/>
      <c r="T184" s="35" t="s">
        <v>412</v>
      </c>
      <c r="U184" s="92" t="s">
        <v>141</v>
      </c>
    </row>
    <row r="185" spans="17:21">
      <c r="T185" s="35" t="s">
        <v>411</v>
      </c>
      <c r="U185" s="95" t="s">
        <v>141</v>
      </c>
    </row>
    <row r="186" spans="17:21">
      <c r="T186" s="35" t="s">
        <v>413</v>
      </c>
      <c r="U186" s="95" t="s">
        <v>141</v>
      </c>
    </row>
    <row r="187" spans="17:21">
      <c r="T187" s="96" t="s">
        <v>344</v>
      </c>
      <c r="U187" s="92"/>
    </row>
    <row r="188" spans="17:21">
      <c r="T188" s="35" t="s">
        <v>414</v>
      </c>
      <c r="U188" s="92" t="s">
        <v>141</v>
      </c>
    </row>
    <row r="189" spans="17:21">
      <c r="T189" s="35" t="s">
        <v>416</v>
      </c>
      <c r="U189" s="92" t="s">
        <v>141</v>
      </c>
    </row>
    <row r="190" spans="17:21">
      <c r="R190" s="63"/>
      <c r="T190" s="35" t="s">
        <v>415</v>
      </c>
      <c r="U190" s="95" t="s">
        <v>141</v>
      </c>
    </row>
    <row r="191" spans="17:21">
      <c r="T191" s="35" t="s">
        <v>417</v>
      </c>
      <c r="U191" s="95" t="s">
        <v>141</v>
      </c>
    </row>
    <row r="192" spans="17:21">
      <c r="T192" s="96" t="s">
        <v>344</v>
      </c>
      <c r="U192" s="92"/>
    </row>
    <row r="193" spans="17:21">
      <c r="T193" s="35" t="s">
        <v>418</v>
      </c>
      <c r="U193" s="92" t="s">
        <v>141</v>
      </c>
    </row>
    <row r="194" spans="17:21">
      <c r="Q194" s="63"/>
      <c r="R194" s="157"/>
      <c r="T194" s="35" t="s">
        <v>420</v>
      </c>
      <c r="U194" s="92" t="s">
        <v>141</v>
      </c>
    </row>
    <row r="195" spans="17:21">
      <c r="Q195" s="63"/>
      <c r="R195" s="157"/>
      <c r="T195" s="35" t="s">
        <v>422</v>
      </c>
      <c r="U195" s="95" t="s">
        <v>141</v>
      </c>
    </row>
    <row r="196" spans="17:21">
      <c r="Q196" s="63"/>
      <c r="R196" s="156"/>
      <c r="T196" s="35" t="s">
        <v>424</v>
      </c>
      <c r="U196" s="95" t="s">
        <v>141</v>
      </c>
    </row>
    <row r="197" spans="17:21">
      <c r="Q197" s="63"/>
      <c r="R197" s="156"/>
      <c r="T197" s="35" t="s">
        <v>419</v>
      </c>
      <c r="U197" s="92" t="s">
        <v>141</v>
      </c>
    </row>
    <row r="198" spans="17:21">
      <c r="T198" s="35" t="s">
        <v>421</v>
      </c>
      <c r="U198" s="92" t="s">
        <v>141</v>
      </c>
    </row>
    <row r="199" spans="17:21">
      <c r="T199" s="35" t="s">
        <v>423</v>
      </c>
      <c r="U199" s="95" t="s">
        <v>141</v>
      </c>
    </row>
    <row r="200" spans="17:21">
      <c r="T200" s="35" t="s">
        <v>425</v>
      </c>
      <c r="U200" s="95" t="s">
        <v>141</v>
      </c>
    </row>
    <row r="201" spans="17:21">
      <c r="T201" s="96" t="s">
        <v>344</v>
      </c>
      <c r="U201" s="92"/>
    </row>
    <row r="202" spans="17:21">
      <c r="T202" s="35" t="s">
        <v>714</v>
      </c>
      <c r="U202" s="92" t="s">
        <v>141</v>
      </c>
    </row>
    <row r="203" spans="17:21">
      <c r="R203" s="63"/>
      <c r="T203" s="35" t="s">
        <v>427</v>
      </c>
      <c r="U203" s="92" t="s">
        <v>141</v>
      </c>
    </row>
    <row r="204" spans="17:21">
      <c r="R204" s="63"/>
      <c r="T204" s="35"/>
      <c r="U204" s="92" t="s">
        <v>141</v>
      </c>
    </row>
    <row r="205" spans="17:21">
      <c r="T205" s="35"/>
      <c r="U205" s="95" t="s">
        <v>141</v>
      </c>
    </row>
    <row r="206" spans="17:21">
      <c r="T206" s="35" t="s">
        <v>426</v>
      </c>
      <c r="U206" s="95" t="s">
        <v>141</v>
      </c>
    </row>
    <row r="207" spans="17:21">
      <c r="T207" s="35" t="s">
        <v>428</v>
      </c>
      <c r="U207" s="95" t="s">
        <v>141</v>
      </c>
    </row>
    <row r="208" spans="17:21">
      <c r="T208" s="96" t="s">
        <v>344</v>
      </c>
      <c r="U208" s="92"/>
    </row>
    <row r="209" spans="18:21">
      <c r="T209" s="35" t="s">
        <v>429</v>
      </c>
      <c r="U209" s="92" t="s">
        <v>141</v>
      </c>
    </row>
    <row r="210" spans="18:21">
      <c r="R210" s="63"/>
      <c r="T210" s="35" t="s">
        <v>431</v>
      </c>
      <c r="U210" s="92" t="s">
        <v>141</v>
      </c>
    </row>
    <row r="211" spans="18:21">
      <c r="T211" s="35" t="s">
        <v>430</v>
      </c>
      <c r="U211" s="92" t="s">
        <v>141</v>
      </c>
    </row>
    <row r="212" spans="18:21">
      <c r="T212" s="35" t="s">
        <v>432</v>
      </c>
      <c r="U212" s="92" t="s">
        <v>141</v>
      </c>
    </row>
    <row r="213" spans="18:21">
      <c r="T213" s="63"/>
      <c r="U213" s="87"/>
    </row>
    <row r="214" spans="18:21">
      <c r="T214" s="63"/>
      <c r="U214" s="87"/>
    </row>
    <row r="215" spans="18:21">
      <c r="T215" s="63"/>
      <c r="U215" s="87"/>
    </row>
    <row r="216" spans="18:21">
      <c r="T216" s="63"/>
      <c r="U216" s="87"/>
    </row>
    <row r="217" spans="18:21">
      <c r="T217" s="63"/>
      <c r="U217" s="87"/>
    </row>
    <row r="218" spans="18:21">
      <c r="T218" s="63"/>
      <c r="U218" s="87"/>
    </row>
    <row r="219" spans="18:21">
      <c r="T219" s="63"/>
      <c r="U219" s="87"/>
    </row>
    <row r="220" spans="18:21">
      <c r="T220" s="63"/>
      <c r="U220" s="87"/>
    </row>
    <row r="221" spans="18:21">
      <c r="T221" s="63"/>
      <c r="U221" s="87"/>
    </row>
    <row r="222" spans="18:21">
      <c r="T222" s="63"/>
      <c r="U222" s="87"/>
    </row>
  </sheetData>
  <sheetProtection algorithmName="SHA-512" hashValue="LQIXNWk+H8fEbTThjwVvPTZm+EFNLofP2rlyJGsMVVTDyRW1y5u5zvQNiNUlJUZYQRmOYDE6Tq1YK44O+6Ei3w==" saltValue="2n85Ib3f3sdnXhFPQZzRKA==" spinCount="100000" sheet="1" selectLockedCells="1"/>
  <dataConsolidate/>
  <mergeCells count="64">
    <mergeCell ref="G92:I92"/>
    <mergeCell ref="C86:F86"/>
    <mergeCell ref="G86:I86"/>
    <mergeCell ref="C87:F87"/>
    <mergeCell ref="G87:I87"/>
    <mergeCell ref="G88:I88"/>
    <mergeCell ref="G90:I90"/>
    <mergeCell ref="C82:F82"/>
    <mergeCell ref="G82:I82"/>
    <mergeCell ref="C83:F83"/>
    <mergeCell ref="G83:I83"/>
    <mergeCell ref="C84:F84"/>
    <mergeCell ref="G84:I84"/>
    <mergeCell ref="C79:F79"/>
    <mergeCell ref="G79:I79"/>
    <mergeCell ref="C80:F80"/>
    <mergeCell ref="G80:I80"/>
    <mergeCell ref="C81:F81"/>
    <mergeCell ref="G81:I81"/>
    <mergeCell ref="C76:F76"/>
    <mergeCell ref="G76:I76"/>
    <mergeCell ref="C77:F77"/>
    <mergeCell ref="G77:I77"/>
    <mergeCell ref="C78:F78"/>
    <mergeCell ref="G78:I78"/>
    <mergeCell ref="C60:F60"/>
    <mergeCell ref="C75:F75"/>
    <mergeCell ref="G75:I75"/>
    <mergeCell ref="C65:F65"/>
    <mergeCell ref="C66:F66"/>
    <mergeCell ref="G66:I66"/>
    <mergeCell ref="C67:F67"/>
    <mergeCell ref="G67:I67"/>
    <mergeCell ref="C68:F68"/>
    <mergeCell ref="G68:I68"/>
    <mergeCell ref="C69:F69"/>
    <mergeCell ref="G69:I69"/>
    <mergeCell ref="C70:F70"/>
    <mergeCell ref="G70:I70"/>
    <mergeCell ref="G71:I71"/>
    <mergeCell ref="T9:U9"/>
    <mergeCell ref="C10:G10"/>
    <mergeCell ref="C11:G11"/>
    <mergeCell ref="C12:G12"/>
    <mergeCell ref="C64:F64"/>
    <mergeCell ref="G64:I64"/>
    <mergeCell ref="C15:M15"/>
    <mergeCell ref="O15:R15"/>
    <mergeCell ref="B16:M16"/>
    <mergeCell ref="C49:L49"/>
    <mergeCell ref="O49:Q49"/>
    <mergeCell ref="O51:R55"/>
    <mergeCell ref="C56:G56"/>
    <mergeCell ref="C57:G57"/>
    <mergeCell ref="C59:F59"/>
    <mergeCell ref="G59:I59"/>
    <mergeCell ref="B14:R14"/>
    <mergeCell ref="B2:P2"/>
    <mergeCell ref="C3:G3"/>
    <mergeCell ref="C5:G5"/>
    <mergeCell ref="C6:G6"/>
    <mergeCell ref="C7:G7"/>
    <mergeCell ref="C8:G8"/>
    <mergeCell ref="C9:G9"/>
  </mergeCells>
  <conditionalFormatting sqref="C18:C48 I19:I48 O21:P48 F44:H46">
    <cfRule type="containsBlanks" dxfId="11" priority="9">
      <formula>LEN(TRIM(C18))=0</formula>
    </cfRule>
  </conditionalFormatting>
  <conditionalFormatting sqref="C3:E3">
    <cfRule type="containsBlanks" dxfId="10" priority="51">
      <formula>LEN(TRIM(C3))=0</formula>
    </cfRule>
  </conditionalFormatting>
  <conditionalFormatting sqref="C5:G6 C7:E8 C9 C10:G12 H18:I18 L18 G19:H31 F32:H33 L32:L33 G34:H43 G47:H48 L47:L48">
    <cfRule type="containsBlanks" dxfId="9" priority="48">
      <formula>LEN(TRIM(C5))=0</formula>
    </cfRule>
  </conditionalFormatting>
  <conditionalFormatting sqref="D47:E48">
    <cfRule type="containsBlanks" dxfId="8" priority="14">
      <formula>LEN(TRIM(D47))=0</formula>
    </cfRule>
  </conditionalFormatting>
  <conditionalFormatting sqref="I3">
    <cfRule type="containsBlanks" priority="49">
      <formula>LEN(TRIM(I3))=0</formula>
    </cfRule>
  </conditionalFormatting>
  <conditionalFormatting sqref="I6:J7">
    <cfRule type="containsBlanks" dxfId="7" priority="50">
      <formula>LEN(TRIM(I6))=0</formula>
    </cfRule>
  </conditionalFormatting>
  <conditionalFormatting sqref="L44">
    <cfRule type="containsBlanks" dxfId="6" priority="13">
      <formula>LEN(TRIM(L44))=0</formula>
    </cfRule>
  </conditionalFormatting>
  <conditionalFormatting sqref="M9">
    <cfRule type="containsBlanks" dxfId="5" priority="45">
      <formula>LEN(TRIM(M9))=0</formula>
    </cfRule>
  </conditionalFormatting>
  <conditionalFormatting sqref="M5:N7">
    <cfRule type="containsBlanks" dxfId="4" priority="1">
      <formula>LEN(TRIM(M5))=0</formula>
    </cfRule>
  </conditionalFormatting>
  <conditionalFormatting sqref="O19:O20">
    <cfRule type="containsBlanks" dxfId="3" priority="33">
      <formula>LEN(TRIM(O19))=0</formula>
    </cfRule>
    <cfRule type="containsBlanks" dxfId="2" priority="34">
      <formula>LEN(TRIM(O19))=0</formula>
    </cfRule>
  </conditionalFormatting>
  <conditionalFormatting sqref="O18:P18 P19:P21 O21:P48">
    <cfRule type="containsBlanks" dxfId="1" priority="47">
      <formula>LEN(TRIM(O18))=0</formula>
    </cfRule>
  </conditionalFormatting>
  <conditionalFormatting sqref="O18:P18 P19:P21">
    <cfRule type="containsBlanks" dxfId="0" priority="46">
      <formula>LEN(TRIM(O18))=0</formula>
    </cfRule>
  </conditionalFormatting>
  <dataValidations count="25">
    <dataValidation type="list" allowBlank="1" showInputMessage="1" showErrorMessage="1" sqref="J74" xr:uid="{00000000-0002-0000-0500-000000000000}">
      <formula1>$I$9:$I$74</formula1>
    </dataValidation>
    <dataValidation type="list" allowBlank="1" showInputMessage="1" showErrorMessage="1" sqref="C3:G3" xr:uid="{00000000-0002-0000-0500-000001000000}">
      <formula1>$T$3:$T$4</formula1>
    </dataValidation>
    <dataValidation type="list" allowBlank="1" showInputMessage="1" showErrorMessage="1" sqref="G89:H89 C74:E74" xr:uid="{00000000-0002-0000-0500-000002000000}">
      <formula1>$F$10:$F$11</formula1>
    </dataValidation>
    <dataValidation type="list" allowBlank="1" showInputMessage="1" showErrorMessage="1" sqref="C31" xr:uid="{00000000-0002-0000-0500-000003000000}">
      <formula1>$T$197:$T$200</formula1>
    </dataValidation>
    <dataValidation type="list" allowBlank="1" showInputMessage="1" showErrorMessage="1" sqref="C38" xr:uid="{00000000-0002-0000-0500-000004000000}">
      <formula1>$T$206:$T$207</formula1>
    </dataValidation>
    <dataValidation type="list" allowBlank="1" showInputMessage="1" showErrorMessage="1" sqref="C30" xr:uid="{00000000-0002-0000-0500-000005000000}">
      <formula1>$T$147:$T$148</formula1>
    </dataValidation>
    <dataValidation type="list" allowBlank="1" showInputMessage="1" showErrorMessage="1" sqref="C46" xr:uid="{00000000-0002-0000-0500-000006000000}">
      <formula1>$T$138:$T$139</formula1>
    </dataValidation>
    <dataValidation type="list" allowBlank="1" showInputMessage="1" showErrorMessage="1" sqref="B88:B89" xr:uid="{00000000-0002-0000-0500-000007000000}">
      <formula1>$B$10:$B$71</formula1>
    </dataValidation>
    <dataValidation type="list" allowBlank="1" showInputMessage="1" showErrorMessage="1" sqref="M5:N5" xr:uid="{00000000-0002-0000-0500-000008000000}">
      <formula1>$W$69:$W$81</formula1>
    </dataValidation>
    <dataValidation type="list" allowBlank="1" showInputMessage="1" showErrorMessage="1" sqref="M6:N6" xr:uid="{00000000-0002-0000-0500-000009000000}">
      <formula1>$W$97:$W$106</formula1>
    </dataValidation>
    <dataValidation type="list" allowBlank="1" showInputMessage="1" showErrorMessage="1" sqref="M7:N7" xr:uid="{00000000-0002-0000-0500-00000A000000}">
      <formula1>$W$115:$W$118</formula1>
    </dataValidation>
    <dataValidation type="list" allowBlank="1" showInputMessage="1" showErrorMessage="1" sqref="C18" xr:uid="{00000000-0002-0000-0500-00000B000000}">
      <formula1>$T$13:$T$14</formula1>
    </dataValidation>
    <dataValidation type="list" allowBlank="1" showInputMessage="1" showErrorMessage="1" sqref="C19:C20" xr:uid="{00000000-0002-0000-0500-00000D000000}">
      <formula1>$T$75:$T$76</formula1>
    </dataValidation>
    <dataValidation type="list" allowBlank="1" showInputMessage="1" showErrorMessage="1" sqref="C21:C22" xr:uid="{00000000-0002-0000-0500-00000E000000}">
      <formula1>$T$85:$T$86</formula1>
    </dataValidation>
    <dataValidation type="list" allowBlank="1" showInputMessage="1" showErrorMessage="1" sqref="C23:C24" xr:uid="{00000000-0002-0000-0500-00000F000000}">
      <formula1>$T$94:$T$95</formula1>
    </dataValidation>
    <dataValidation type="list" allowBlank="1" showInputMessage="1" showErrorMessage="1" sqref="C25:C26" xr:uid="{00000000-0002-0000-0500-000010000000}">
      <formula1>$T$105:$T$106</formula1>
    </dataValidation>
    <dataValidation type="list" allowBlank="1" showInputMessage="1" showErrorMessage="1" sqref="C27:C29" xr:uid="{00000000-0002-0000-0500-000011000000}">
      <formula1>$T$160:$T$169</formula1>
    </dataValidation>
    <dataValidation type="list" allowBlank="1" showInputMessage="1" showErrorMessage="1" sqref="C32:C33" xr:uid="{00000000-0002-0000-0500-000012000000}">
      <formula1>$T$178:$T$181</formula1>
    </dataValidation>
    <dataValidation type="list" allowBlank="1" showInputMessage="1" showErrorMessage="1" sqref="C34:C35" xr:uid="{00000000-0002-0000-0500-000013000000}">
      <formula1>$T$190:$T$191</formula1>
    </dataValidation>
    <dataValidation type="list" allowBlank="1" showInputMessage="1" showErrorMessage="1" sqref="C36:C37" xr:uid="{00000000-0002-0000-0500-000014000000}">
      <formula1>$T$185:$T$186</formula1>
    </dataValidation>
    <dataValidation type="list" allowBlank="1" showInputMessage="1" showErrorMessage="1" sqref="C39:C40" xr:uid="{00000000-0002-0000-0500-000015000000}">
      <formula1>$T$211:$T$212</formula1>
    </dataValidation>
    <dataValidation type="list" allowBlank="1" showInputMessage="1" showErrorMessage="1" sqref="C41:C43" xr:uid="{00000000-0002-0000-0500-000016000000}">
      <formula1>$T$127:$T$136</formula1>
    </dataValidation>
    <dataValidation type="list" allowBlank="1" showInputMessage="1" showErrorMessage="1" sqref="C44" xr:uid="{00000000-0002-0000-0500-000017000000}">
      <formula1>$T$54:$T$55</formula1>
    </dataValidation>
    <dataValidation type="list" allowBlank="1" showInputMessage="1" showErrorMessage="1" sqref="C45" xr:uid="{00000000-0002-0000-0500-000018000000}">
      <formula1>$T$56:$T$57</formula1>
    </dataValidation>
    <dataValidation type="list" allowBlank="1" showInputMessage="1" showErrorMessage="1" sqref="C47:C48" xr:uid="{00000000-0002-0000-0500-000019000000}">
      <formula1>$T$170:$T$172</formula1>
    </dataValidation>
  </dataValidations>
  <printOptions verticalCentered="1"/>
  <pageMargins left="0.25" right="0.25" top="0.5" bottom="0.5" header="0.3" footer="0.3"/>
  <pageSetup paperSize="5" scale="70" fitToHeight="2" orientation="landscape" r:id="rId1"/>
  <headerFooter>
    <oddHeader xml:space="preserve">&amp;LState of NH, DHHS, DLTSS, BDS&amp;C&amp;A&amp;RV3.2 08/26/2022
</oddHeader>
    <oddFooter xml:space="preserve">&amp;C&amp;P of &amp;N&amp;R Date Printed: &amp;D   </oddFooter>
  </headerFooter>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8</xdr:col>
                    <xdr:colOff>137160</xdr:colOff>
                    <xdr:row>8</xdr:row>
                    <xdr:rowOff>0</xdr:rowOff>
                  </from>
                  <to>
                    <xdr:col>9</xdr:col>
                    <xdr:colOff>60960</xdr:colOff>
                    <xdr:row>9</xdr:row>
                    <xdr:rowOff>76200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8</xdr:col>
                    <xdr:colOff>1135380</xdr:colOff>
                    <xdr:row>8</xdr:row>
                    <xdr:rowOff>0</xdr:rowOff>
                  </from>
                  <to>
                    <xdr:col>9</xdr:col>
                    <xdr:colOff>1013460</xdr:colOff>
                    <xdr:row>9</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1A000000}">
          <x14:formula1>
            <xm:f>'Drop-downs'!$A$7:$A$17</xm:f>
          </x14:formula1>
          <xm:sqref>C9</xm:sqref>
        </x14:dataValidation>
        <x14:dataValidation type="list" allowBlank="1" showInputMessage="1" showErrorMessage="1" xr:uid="{00000000-0002-0000-0500-00001B000000}">
          <x14:formula1>
            <xm:f>'Drop-downs'!$K$7:$K$11</xm:f>
          </x14:formula1>
          <xm:sqref>G76:H87 G65:H70 G60:H60</xm:sqref>
        </x14:dataValidation>
        <x14:dataValidation type="list" allowBlank="1" showInputMessage="1" showErrorMessage="1" xr:uid="{00000000-0002-0000-0500-00001C000000}">
          <x14:formula1>
            <xm:f>'Drop-downs'!$K$10:$K$11</xm:f>
          </x14:formula1>
          <xm:sqref>I18:I48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7"/>
    <pageSetUpPr fitToPage="1"/>
  </sheetPr>
  <dimension ref="A1:G16"/>
  <sheetViews>
    <sheetView zoomScale="90" zoomScaleNormal="90" workbookViewId="0">
      <selection activeCell="E1" sqref="E1"/>
    </sheetView>
  </sheetViews>
  <sheetFormatPr defaultRowHeight="14.4"/>
  <cols>
    <col min="1" max="1" width="31.44140625" bestFit="1" customWidth="1"/>
    <col min="2" max="2" width="22" customWidth="1"/>
    <col min="3" max="3" width="185" bestFit="1" customWidth="1"/>
    <col min="4" max="4" width="76.88671875" customWidth="1"/>
    <col min="5" max="5" width="103" customWidth="1"/>
    <col min="6" max="6" width="67" customWidth="1"/>
    <col min="7" max="7" width="38.6640625" customWidth="1"/>
  </cols>
  <sheetData>
    <row r="1" spans="1:7">
      <c r="A1" s="78" t="s">
        <v>433</v>
      </c>
      <c r="B1" s="79" t="s">
        <v>434</v>
      </c>
      <c r="C1" s="80" t="s">
        <v>435</v>
      </c>
      <c r="D1" s="80" t="s">
        <v>436</v>
      </c>
      <c r="E1" s="81" t="s">
        <v>437</v>
      </c>
      <c r="F1" s="81" t="s">
        <v>438</v>
      </c>
      <c r="G1" s="81" t="s">
        <v>439</v>
      </c>
    </row>
    <row r="2" spans="1:7" ht="259.2">
      <c r="A2" s="76" t="s">
        <v>440</v>
      </c>
      <c r="B2" s="74"/>
      <c r="C2" s="73" t="s">
        <v>573</v>
      </c>
      <c r="D2" s="75" t="s">
        <v>441</v>
      </c>
      <c r="E2" s="85" t="s">
        <v>442</v>
      </c>
      <c r="F2" s="85" t="s">
        <v>443</v>
      </c>
      <c r="G2" s="77" t="s">
        <v>444</v>
      </c>
    </row>
    <row r="3" spans="1:7" ht="187.2">
      <c r="A3" s="76" t="s">
        <v>445</v>
      </c>
      <c r="B3" s="74"/>
      <c r="C3" s="73" t="s">
        <v>569</v>
      </c>
      <c r="D3" s="75" t="s">
        <v>446</v>
      </c>
      <c r="E3" s="85" t="s">
        <v>442</v>
      </c>
      <c r="F3" s="85" t="s">
        <v>443</v>
      </c>
      <c r="G3" s="77" t="s">
        <v>444</v>
      </c>
    </row>
    <row r="4" spans="1:7" ht="172.8">
      <c r="A4" s="76" t="s">
        <v>108</v>
      </c>
      <c r="B4" s="74"/>
      <c r="C4" s="73" t="s">
        <v>447</v>
      </c>
      <c r="D4" s="73" t="s">
        <v>448</v>
      </c>
      <c r="E4" s="77"/>
      <c r="F4" s="77" t="s">
        <v>449</v>
      </c>
      <c r="G4" s="77" t="s">
        <v>450</v>
      </c>
    </row>
    <row r="5" spans="1:7" ht="259.2">
      <c r="A5" s="76" t="s">
        <v>451</v>
      </c>
      <c r="B5" s="74"/>
      <c r="C5" s="73" t="s">
        <v>452</v>
      </c>
      <c r="D5" s="73"/>
      <c r="E5" s="77" t="s">
        <v>453</v>
      </c>
      <c r="F5" s="77" t="s">
        <v>454</v>
      </c>
      <c r="G5" s="77"/>
    </row>
    <row r="6" spans="1:7" ht="259.2">
      <c r="A6" s="76" t="s">
        <v>87</v>
      </c>
      <c r="B6" s="74"/>
      <c r="C6" s="75" t="s">
        <v>571</v>
      </c>
      <c r="D6" s="75"/>
      <c r="E6" s="85" t="s">
        <v>442</v>
      </c>
      <c r="F6" s="85" t="s">
        <v>455</v>
      </c>
      <c r="G6" s="77" t="s">
        <v>456</v>
      </c>
    </row>
    <row r="7" spans="1:7" ht="187.2">
      <c r="A7" s="76" t="s">
        <v>123</v>
      </c>
      <c r="B7" s="73" t="s">
        <v>457</v>
      </c>
      <c r="C7" s="73" t="s">
        <v>458</v>
      </c>
      <c r="D7" s="73" t="s">
        <v>459</v>
      </c>
      <c r="E7" s="77" t="s">
        <v>702</v>
      </c>
      <c r="F7" s="77" t="s">
        <v>460</v>
      </c>
      <c r="G7" s="77" t="s">
        <v>461</v>
      </c>
    </row>
    <row r="8" spans="1:7" ht="187.2">
      <c r="A8" s="76" t="s">
        <v>119</v>
      </c>
      <c r="B8" s="73" t="s">
        <v>462</v>
      </c>
      <c r="C8" s="73" t="s">
        <v>463</v>
      </c>
      <c r="D8" s="73" t="s">
        <v>464</v>
      </c>
      <c r="E8" s="77" t="s">
        <v>465</v>
      </c>
      <c r="F8" s="77"/>
      <c r="G8" s="77" t="s">
        <v>466</v>
      </c>
    </row>
    <row r="9" spans="1:7" ht="187.2">
      <c r="A9" s="76" t="s">
        <v>348</v>
      </c>
      <c r="B9" s="73" t="s">
        <v>467</v>
      </c>
      <c r="C9" s="73" t="s">
        <v>468</v>
      </c>
      <c r="D9" s="73" t="s">
        <v>469</v>
      </c>
      <c r="E9" s="77" t="s">
        <v>470</v>
      </c>
      <c r="F9" s="77" t="s">
        <v>471</v>
      </c>
      <c r="G9" s="77" t="s">
        <v>444</v>
      </c>
    </row>
    <row r="10" spans="1:7" ht="187.2">
      <c r="A10" s="76" t="s">
        <v>472</v>
      </c>
      <c r="B10" s="74"/>
      <c r="C10" s="73" t="s">
        <v>473</v>
      </c>
      <c r="D10" s="73" t="s">
        <v>474</v>
      </c>
      <c r="E10" s="77" t="s">
        <v>442</v>
      </c>
      <c r="F10" s="77" t="s">
        <v>475</v>
      </c>
      <c r="G10" s="77" t="s">
        <v>476</v>
      </c>
    </row>
    <row r="11" spans="1:7" ht="172.8">
      <c r="A11" s="76" t="s">
        <v>477</v>
      </c>
      <c r="B11" s="74"/>
      <c r="C11" s="73" t="s">
        <v>478</v>
      </c>
      <c r="D11" s="73" t="s">
        <v>479</v>
      </c>
      <c r="E11" s="77"/>
      <c r="F11" s="77" t="s">
        <v>480</v>
      </c>
      <c r="G11" s="77" t="s">
        <v>481</v>
      </c>
    </row>
    <row r="12" spans="1:7" ht="201.6">
      <c r="A12" s="76" t="s">
        <v>28</v>
      </c>
      <c r="B12" s="73" t="s">
        <v>482</v>
      </c>
      <c r="C12" s="73" t="s">
        <v>483</v>
      </c>
      <c r="D12" s="73" t="s">
        <v>484</v>
      </c>
      <c r="E12" s="77" t="s">
        <v>485</v>
      </c>
      <c r="F12" s="77" t="s">
        <v>486</v>
      </c>
      <c r="G12" s="77" t="s">
        <v>487</v>
      </c>
    </row>
    <row r="13" spans="1:7" ht="288">
      <c r="A13" s="76" t="s">
        <v>59</v>
      </c>
      <c r="B13" s="73" t="s">
        <v>488</v>
      </c>
      <c r="C13" s="73" t="s">
        <v>489</v>
      </c>
      <c r="D13" s="73" t="s">
        <v>490</v>
      </c>
      <c r="E13" s="77"/>
      <c r="F13" s="77"/>
      <c r="G13" s="77" t="s">
        <v>491</v>
      </c>
    </row>
    <row r="14" spans="1:7" ht="172.8">
      <c r="A14" s="76" t="s">
        <v>492</v>
      </c>
      <c r="B14" s="73" t="s">
        <v>493</v>
      </c>
      <c r="C14" s="73" t="s">
        <v>494</v>
      </c>
      <c r="D14" s="73" t="s">
        <v>495</v>
      </c>
      <c r="E14" s="77"/>
      <c r="F14" s="77" t="s">
        <v>496</v>
      </c>
      <c r="G14" s="77" t="s">
        <v>703</v>
      </c>
    </row>
    <row r="15" spans="1:7" ht="187.2">
      <c r="A15" s="76" t="s">
        <v>497</v>
      </c>
      <c r="B15" s="74"/>
      <c r="C15" s="73" t="s">
        <v>498</v>
      </c>
      <c r="D15" s="73" t="s">
        <v>499</v>
      </c>
      <c r="E15" s="77" t="s">
        <v>500</v>
      </c>
      <c r="F15" s="77" t="s">
        <v>501</v>
      </c>
      <c r="G15" s="77" t="s">
        <v>502</v>
      </c>
    </row>
    <row r="16" spans="1:7" ht="187.2">
      <c r="A16" s="82" t="s">
        <v>115</v>
      </c>
      <c r="B16" s="83" t="s">
        <v>503</v>
      </c>
      <c r="C16" s="83" t="s">
        <v>504</v>
      </c>
      <c r="D16" s="83"/>
      <c r="E16" s="84" t="s">
        <v>500</v>
      </c>
      <c r="F16" s="84" t="s">
        <v>505</v>
      </c>
      <c r="G16" s="77" t="s">
        <v>506</v>
      </c>
    </row>
  </sheetData>
  <sheetProtection algorithmName="SHA-512" hashValue="6ZUcEtVUKq+Vl7efMWd3i8Tp1svlB23FqMqvFtipW8o5pd5YKTRXRBdyxZV2oLSeEpMjIssLQR1+CFhTr1hqcA==" saltValue="ljtCHFa8R55h0MoGy3vFkg==" spinCount="100000" sheet="1" selectLockedCells="1" selectUnlockedCells="1"/>
  <pageMargins left="0.25" right="0.25" top="0.75" bottom="0.75" header="0.3" footer="0.3"/>
  <pageSetup paperSize="17" scale="25" fitToHeight="0" orientation="landscape" r:id="rId1"/>
  <headerFooter>
    <oddHeader>&amp;LDD Service Definitions&amp;RWaiver 2021-2026</oddHeader>
    <oddFooter>&amp;CPage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7" tint="0.39997558519241921"/>
    <pageSetUpPr fitToPage="1"/>
  </sheetPr>
  <dimension ref="A1:G16"/>
  <sheetViews>
    <sheetView zoomScale="90" zoomScaleNormal="90" workbookViewId="0">
      <selection activeCell="G14" sqref="G14"/>
    </sheetView>
  </sheetViews>
  <sheetFormatPr defaultRowHeight="14.4"/>
  <cols>
    <col min="1" max="1" width="31.44140625" bestFit="1" customWidth="1"/>
    <col min="2" max="2" width="22" customWidth="1"/>
    <col min="3" max="3" width="185" bestFit="1" customWidth="1"/>
    <col min="4" max="4" width="76.88671875" customWidth="1"/>
    <col min="5" max="5" width="103" customWidth="1"/>
    <col min="6" max="6" width="67" customWidth="1"/>
    <col min="7" max="7" width="38.6640625" customWidth="1"/>
  </cols>
  <sheetData>
    <row r="1" spans="1:7">
      <c r="A1" s="78" t="s">
        <v>433</v>
      </c>
      <c r="B1" s="79" t="s">
        <v>434</v>
      </c>
      <c r="C1" s="80" t="s">
        <v>435</v>
      </c>
      <c r="D1" s="80" t="s">
        <v>436</v>
      </c>
      <c r="E1" s="81" t="s">
        <v>437</v>
      </c>
      <c r="F1" s="81" t="s">
        <v>438</v>
      </c>
      <c r="G1" s="81" t="s">
        <v>439</v>
      </c>
    </row>
    <row r="2" spans="1:7" ht="273.60000000000002" customHeight="1">
      <c r="A2" s="76" t="s">
        <v>440</v>
      </c>
      <c r="B2" s="74"/>
      <c r="C2" s="73" t="s">
        <v>574</v>
      </c>
      <c r="D2" s="75" t="s">
        <v>441</v>
      </c>
      <c r="E2" s="85" t="s">
        <v>442</v>
      </c>
      <c r="F2" s="85" t="s">
        <v>443</v>
      </c>
      <c r="G2" s="77" t="s">
        <v>444</v>
      </c>
    </row>
    <row r="3" spans="1:7" ht="187.2">
      <c r="A3" s="76" t="s">
        <v>445</v>
      </c>
      <c r="B3" s="74"/>
      <c r="C3" s="73" t="s">
        <v>570</v>
      </c>
      <c r="D3" s="75" t="s">
        <v>446</v>
      </c>
      <c r="E3" s="85" t="s">
        <v>442</v>
      </c>
      <c r="F3" s="85" t="s">
        <v>443</v>
      </c>
      <c r="G3" s="77" t="s">
        <v>444</v>
      </c>
    </row>
    <row r="4" spans="1:7" ht="172.8">
      <c r="A4" s="76" t="s">
        <v>108</v>
      </c>
      <c r="B4" s="74"/>
      <c r="C4" s="73" t="s">
        <v>447</v>
      </c>
      <c r="D4" s="73" t="s">
        <v>448</v>
      </c>
      <c r="E4" s="77"/>
      <c r="F4" s="77" t="s">
        <v>449</v>
      </c>
      <c r="G4" s="77" t="s">
        <v>450</v>
      </c>
    </row>
    <row r="5" spans="1:7" ht="259.2">
      <c r="A5" s="76" t="s">
        <v>451</v>
      </c>
      <c r="B5" s="74"/>
      <c r="C5" s="73" t="s">
        <v>452</v>
      </c>
      <c r="D5" s="73"/>
      <c r="E5" s="77" t="s">
        <v>453</v>
      </c>
      <c r="F5" s="77" t="s">
        <v>454</v>
      </c>
      <c r="G5" s="77"/>
    </row>
    <row r="6" spans="1:7" ht="259.2">
      <c r="A6" s="76" t="s">
        <v>87</v>
      </c>
      <c r="B6" s="74"/>
      <c r="C6" s="75" t="s">
        <v>572</v>
      </c>
      <c r="D6" s="75"/>
      <c r="E6" s="85" t="s">
        <v>442</v>
      </c>
      <c r="F6" s="85" t="s">
        <v>455</v>
      </c>
      <c r="G6" s="77" t="s">
        <v>456</v>
      </c>
    </row>
    <row r="7" spans="1:7" ht="187.2">
      <c r="A7" s="76" t="s">
        <v>123</v>
      </c>
      <c r="B7" s="73" t="s">
        <v>457</v>
      </c>
      <c r="C7" s="73" t="s">
        <v>458</v>
      </c>
      <c r="D7" s="73" t="s">
        <v>459</v>
      </c>
      <c r="E7" s="77" t="s">
        <v>702</v>
      </c>
      <c r="F7" s="77" t="s">
        <v>460</v>
      </c>
      <c r="G7" s="77" t="s">
        <v>461</v>
      </c>
    </row>
    <row r="8" spans="1:7" ht="187.2">
      <c r="A8" s="76" t="s">
        <v>119</v>
      </c>
      <c r="B8" s="73" t="s">
        <v>462</v>
      </c>
      <c r="C8" s="73" t="s">
        <v>463</v>
      </c>
      <c r="D8" s="73" t="s">
        <v>464</v>
      </c>
      <c r="E8" s="77" t="s">
        <v>465</v>
      </c>
      <c r="F8" s="77"/>
      <c r="G8" s="77" t="s">
        <v>466</v>
      </c>
    </row>
    <row r="9" spans="1:7" ht="187.2">
      <c r="A9" s="76" t="s">
        <v>348</v>
      </c>
      <c r="B9" s="73" t="s">
        <v>467</v>
      </c>
      <c r="C9" s="73" t="s">
        <v>468</v>
      </c>
      <c r="D9" s="73" t="s">
        <v>469</v>
      </c>
      <c r="E9" s="77" t="s">
        <v>470</v>
      </c>
      <c r="F9" s="77" t="s">
        <v>471</v>
      </c>
      <c r="G9" s="77" t="s">
        <v>444</v>
      </c>
    </row>
    <row r="10" spans="1:7" ht="187.2">
      <c r="A10" s="76" t="s">
        <v>472</v>
      </c>
      <c r="B10" s="74"/>
      <c r="C10" s="73" t="s">
        <v>473</v>
      </c>
      <c r="D10" s="73" t="s">
        <v>474</v>
      </c>
      <c r="E10" s="77" t="s">
        <v>442</v>
      </c>
      <c r="F10" s="77" t="s">
        <v>475</v>
      </c>
      <c r="G10" s="77" t="s">
        <v>476</v>
      </c>
    </row>
    <row r="11" spans="1:7" ht="172.8">
      <c r="A11" s="76" t="s">
        <v>477</v>
      </c>
      <c r="B11" s="74"/>
      <c r="C11" s="73" t="s">
        <v>478</v>
      </c>
      <c r="D11" s="73" t="s">
        <v>479</v>
      </c>
      <c r="E11" s="77"/>
      <c r="F11" s="77" t="s">
        <v>480</v>
      </c>
      <c r="G11" s="77" t="s">
        <v>481</v>
      </c>
    </row>
    <row r="12" spans="1:7" ht="201.6">
      <c r="A12" s="76" t="s">
        <v>28</v>
      </c>
      <c r="B12" s="73" t="s">
        <v>482</v>
      </c>
      <c r="C12" s="73" t="s">
        <v>483</v>
      </c>
      <c r="D12" s="73" t="s">
        <v>484</v>
      </c>
      <c r="E12" s="77" t="s">
        <v>485</v>
      </c>
      <c r="F12" s="77" t="s">
        <v>486</v>
      </c>
      <c r="G12" s="77" t="s">
        <v>487</v>
      </c>
    </row>
    <row r="13" spans="1:7" ht="288">
      <c r="A13" s="76" t="s">
        <v>59</v>
      </c>
      <c r="B13" s="73" t="s">
        <v>488</v>
      </c>
      <c r="C13" s="73" t="s">
        <v>489</v>
      </c>
      <c r="D13" s="73" t="s">
        <v>490</v>
      </c>
      <c r="E13" s="77"/>
      <c r="F13" s="77"/>
      <c r="G13" s="77" t="s">
        <v>491</v>
      </c>
    </row>
    <row r="14" spans="1:7" ht="172.8">
      <c r="A14" s="76" t="s">
        <v>492</v>
      </c>
      <c r="B14" s="73" t="s">
        <v>493</v>
      </c>
      <c r="C14" s="73" t="s">
        <v>494</v>
      </c>
      <c r="D14" s="73" t="s">
        <v>495</v>
      </c>
      <c r="E14" s="77"/>
      <c r="F14" s="77" t="s">
        <v>496</v>
      </c>
      <c r="G14" s="77" t="s">
        <v>703</v>
      </c>
    </row>
    <row r="15" spans="1:7" ht="187.2">
      <c r="A15" s="76" t="s">
        <v>497</v>
      </c>
      <c r="B15" s="74"/>
      <c r="C15" s="73" t="s">
        <v>498</v>
      </c>
      <c r="D15" s="73" t="s">
        <v>499</v>
      </c>
      <c r="E15" s="77" t="s">
        <v>500</v>
      </c>
      <c r="F15" s="77" t="s">
        <v>501</v>
      </c>
      <c r="G15" s="77" t="s">
        <v>502</v>
      </c>
    </row>
    <row r="16" spans="1:7" ht="187.2">
      <c r="A16" s="82" t="s">
        <v>115</v>
      </c>
      <c r="B16" s="83" t="s">
        <v>503</v>
      </c>
      <c r="C16" s="83" t="s">
        <v>504</v>
      </c>
      <c r="D16" s="83"/>
      <c r="E16" s="84" t="s">
        <v>500</v>
      </c>
      <c r="F16" s="84" t="s">
        <v>505</v>
      </c>
      <c r="G16" s="77" t="s">
        <v>506</v>
      </c>
    </row>
  </sheetData>
  <sheetProtection algorithmName="SHA-512" hashValue="UXRgaBeaBmY3ro2dpbSGmsAuEedRe6+su8FpJTTu/4pa/q6kE5phKfJRjLSW15ewE8Yeg7mJJR1tATi7I50AAw==" saltValue="OP+wi+Liz2ZhKT+aHuQ+cQ==" spinCount="100000" sheet="1" selectLockedCells="1" selectUnlockedCells="1"/>
  <pageMargins left="0.25" right="0.25" top="0.75" bottom="0.75" header="0.3" footer="0.3"/>
  <pageSetup paperSize="17" scale="25" fitToHeight="0" orientation="landscape" r:id="rId1"/>
  <headerFooter>
    <oddHeader>&amp;LDD Service Definitions&amp;RWaiver 2021-2026</oddHeader>
    <oddFooter>&amp;CPage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7" tint="0.59999389629810485"/>
    <pageSetUpPr fitToPage="1"/>
  </sheetPr>
  <dimension ref="A1:O106"/>
  <sheetViews>
    <sheetView zoomScale="110" zoomScaleNormal="110" workbookViewId="0">
      <pane ySplit="5" topLeftCell="A69" activePane="bottomLeft" state="frozen"/>
      <selection pane="bottomLeft" activeCell="M38" sqref="M38"/>
    </sheetView>
  </sheetViews>
  <sheetFormatPr defaultColWidth="9.109375" defaultRowHeight="13.2"/>
  <cols>
    <col min="1" max="1" width="43" style="329" customWidth="1"/>
    <col min="2" max="2" width="10.44140625" style="329" customWidth="1"/>
    <col min="3" max="3" width="5.109375" style="329" customWidth="1"/>
    <col min="4" max="5" width="4.5546875" style="329" customWidth="1"/>
    <col min="6" max="6" width="4.109375" style="329" customWidth="1"/>
    <col min="7" max="7" width="10.5546875" style="329" bestFit="1" customWidth="1"/>
    <col min="8" max="8" width="9.88671875" style="329" bestFit="1" customWidth="1"/>
    <col min="9" max="9" width="10.88671875" style="329" customWidth="1"/>
    <col min="10" max="16384" width="9.109375" style="14"/>
  </cols>
  <sheetData>
    <row r="1" spans="1:9">
      <c r="A1" s="14" t="s">
        <v>671</v>
      </c>
    </row>
    <row r="2" spans="1:9">
      <c r="A2" s="330" t="s">
        <v>772</v>
      </c>
    </row>
    <row r="3" spans="1:9" ht="13.8" thickBot="1">
      <c r="B3" s="331"/>
    </row>
    <row r="4" spans="1:9" ht="26.25" customHeight="1" thickBot="1">
      <c r="A4" s="458" t="s">
        <v>579</v>
      </c>
      <c r="B4" s="459"/>
      <c r="C4" s="459"/>
      <c r="D4" s="459"/>
      <c r="E4" s="459"/>
      <c r="F4" s="459"/>
      <c r="G4" s="459"/>
      <c r="H4" s="460"/>
    </row>
    <row r="5" spans="1:9" ht="38.25" customHeight="1" thickBot="1">
      <c r="A5" s="158" t="s">
        <v>575</v>
      </c>
      <c r="B5" s="158" t="s">
        <v>576</v>
      </c>
      <c r="C5" s="455" t="s">
        <v>577</v>
      </c>
      <c r="D5" s="456"/>
      <c r="E5" s="456"/>
      <c r="F5" s="457"/>
      <c r="G5" s="306" t="s">
        <v>353</v>
      </c>
      <c r="H5" s="158" t="s">
        <v>578</v>
      </c>
    </row>
    <row r="6" spans="1:9" ht="13.8" thickBot="1">
      <c r="A6" s="166"/>
      <c r="B6" s="221"/>
      <c r="C6" s="325"/>
      <c r="D6" s="325"/>
      <c r="E6" s="325"/>
      <c r="F6" s="325"/>
      <c r="G6" s="326"/>
      <c r="H6" s="357"/>
    </row>
    <row r="7" spans="1:9">
      <c r="A7" s="159" t="s">
        <v>580</v>
      </c>
      <c r="B7" s="160" t="s">
        <v>139</v>
      </c>
      <c r="C7" s="160" t="s">
        <v>33</v>
      </c>
      <c r="D7" s="160" t="s">
        <v>34</v>
      </c>
      <c r="E7" s="160" t="s">
        <v>35</v>
      </c>
      <c r="F7" s="160"/>
      <c r="G7" s="309">
        <v>301.4939</v>
      </c>
      <c r="H7" s="192" t="s">
        <v>507</v>
      </c>
    </row>
    <row r="8" spans="1:9" s="332" customFormat="1" ht="13.8" thickBot="1">
      <c r="A8" s="161" t="s">
        <v>581</v>
      </c>
      <c r="B8" s="162" t="s">
        <v>139</v>
      </c>
      <c r="C8" s="162" t="s">
        <v>33</v>
      </c>
      <c r="D8" s="162" t="s">
        <v>34</v>
      </c>
      <c r="E8" s="162" t="s">
        <v>35</v>
      </c>
      <c r="F8" s="162" t="s">
        <v>98</v>
      </c>
      <c r="G8" s="242">
        <v>301.4939</v>
      </c>
      <c r="H8" s="307" t="s">
        <v>507</v>
      </c>
      <c r="I8" s="329"/>
    </row>
    <row r="9" spans="1:9" s="332" customFormat="1" ht="13.8" thickBot="1">
      <c r="A9" s="166"/>
      <c r="B9" s="167"/>
      <c r="C9" s="221"/>
      <c r="D9" s="221"/>
      <c r="E9" s="221"/>
      <c r="F9" s="221"/>
      <c r="G9" s="314"/>
      <c r="H9" s="199"/>
      <c r="I9" s="329"/>
    </row>
    <row r="10" spans="1:9">
      <c r="A10" s="163" t="s">
        <v>118</v>
      </c>
      <c r="B10" s="160" t="s">
        <v>131</v>
      </c>
      <c r="C10" s="160" t="s">
        <v>33</v>
      </c>
      <c r="D10" s="160" t="s">
        <v>34</v>
      </c>
      <c r="E10" s="160" t="s">
        <v>35</v>
      </c>
      <c r="F10" s="160"/>
      <c r="G10" s="309">
        <v>69.614200000000011</v>
      </c>
      <c r="H10" s="211" t="s">
        <v>508</v>
      </c>
    </row>
    <row r="11" spans="1:9">
      <c r="A11" s="216" t="s">
        <v>122</v>
      </c>
      <c r="B11" s="217" t="s">
        <v>131</v>
      </c>
      <c r="C11" s="217" t="s">
        <v>33</v>
      </c>
      <c r="D11" s="217" t="s">
        <v>34</v>
      </c>
      <c r="E11" s="217" t="s">
        <v>50</v>
      </c>
      <c r="F11" s="217"/>
      <c r="G11" s="240">
        <v>121.80879999999999</v>
      </c>
      <c r="H11" s="212" t="s">
        <v>508</v>
      </c>
    </row>
    <row r="12" spans="1:9">
      <c r="A12" s="216" t="s">
        <v>126</v>
      </c>
      <c r="B12" s="217" t="s">
        <v>131</v>
      </c>
      <c r="C12" s="217" t="s">
        <v>33</v>
      </c>
      <c r="D12" s="217" t="s">
        <v>34</v>
      </c>
      <c r="E12" s="217" t="s">
        <v>64</v>
      </c>
      <c r="F12" s="217"/>
      <c r="G12" s="240">
        <v>174.01410000000001</v>
      </c>
      <c r="H12" s="212" t="s">
        <v>508</v>
      </c>
    </row>
    <row r="13" spans="1:9">
      <c r="A13" s="216" t="s">
        <v>129</v>
      </c>
      <c r="B13" s="217" t="s">
        <v>131</v>
      </c>
      <c r="C13" s="217" t="s">
        <v>33</v>
      </c>
      <c r="D13" s="217" t="s">
        <v>34</v>
      </c>
      <c r="E13" s="217" t="s">
        <v>74</v>
      </c>
      <c r="F13" s="217"/>
      <c r="G13" s="240">
        <v>226.04820000000001</v>
      </c>
      <c r="H13" s="212" t="s">
        <v>508</v>
      </c>
    </row>
    <row r="14" spans="1:9">
      <c r="A14" s="216" t="s">
        <v>132</v>
      </c>
      <c r="B14" s="217" t="s">
        <v>131</v>
      </c>
      <c r="C14" s="217" t="s">
        <v>33</v>
      </c>
      <c r="D14" s="217" t="s">
        <v>34</v>
      </c>
      <c r="E14" s="217" t="s">
        <v>509</v>
      </c>
      <c r="F14" s="217"/>
      <c r="G14" s="240">
        <v>295.71590000000003</v>
      </c>
      <c r="H14" s="212" t="s">
        <v>508</v>
      </c>
    </row>
    <row r="15" spans="1:9">
      <c r="A15" s="216" t="s">
        <v>135</v>
      </c>
      <c r="B15" s="217" t="s">
        <v>131</v>
      </c>
      <c r="C15" s="217" t="s">
        <v>33</v>
      </c>
      <c r="D15" s="217" t="s">
        <v>34</v>
      </c>
      <c r="E15" s="217" t="s">
        <v>510</v>
      </c>
      <c r="F15" s="217"/>
      <c r="G15" s="240">
        <v>504.14120000000008</v>
      </c>
      <c r="H15" s="212" t="s">
        <v>508</v>
      </c>
    </row>
    <row r="16" spans="1:9">
      <c r="A16" s="216" t="s">
        <v>138</v>
      </c>
      <c r="B16" s="217" t="s">
        <v>131</v>
      </c>
      <c r="C16" s="217" t="s">
        <v>33</v>
      </c>
      <c r="D16" s="217" t="s">
        <v>34</v>
      </c>
      <c r="E16" s="228" t="s">
        <v>83</v>
      </c>
      <c r="F16" s="228"/>
      <c r="G16" s="310" t="s">
        <v>582</v>
      </c>
      <c r="H16" s="212" t="s">
        <v>508</v>
      </c>
    </row>
    <row r="17" spans="1:9">
      <c r="A17" s="164" t="s">
        <v>583</v>
      </c>
      <c r="B17" s="217" t="s">
        <v>131</v>
      </c>
      <c r="C17" s="217" t="s">
        <v>33</v>
      </c>
      <c r="D17" s="217" t="s">
        <v>34</v>
      </c>
      <c r="E17" s="228" t="s">
        <v>83</v>
      </c>
      <c r="F17" s="229" t="s">
        <v>98</v>
      </c>
      <c r="G17" s="310" t="s">
        <v>582</v>
      </c>
      <c r="H17" s="212" t="s">
        <v>507</v>
      </c>
    </row>
    <row r="18" spans="1:9">
      <c r="A18" s="164" t="s">
        <v>553</v>
      </c>
      <c r="B18" s="217" t="s">
        <v>131</v>
      </c>
      <c r="C18" s="217" t="s">
        <v>33</v>
      </c>
      <c r="D18" s="217" t="s">
        <v>34</v>
      </c>
      <c r="E18" s="228" t="s">
        <v>90</v>
      </c>
      <c r="F18" s="229"/>
      <c r="G18" s="310" t="s">
        <v>582</v>
      </c>
      <c r="H18" s="212" t="s">
        <v>508</v>
      </c>
    </row>
    <row r="19" spans="1:9">
      <c r="A19" s="164" t="s">
        <v>694</v>
      </c>
      <c r="B19" s="217" t="s">
        <v>131</v>
      </c>
      <c r="C19" s="217" t="s">
        <v>33</v>
      </c>
      <c r="D19" s="217" t="s">
        <v>34</v>
      </c>
      <c r="E19" s="228" t="s">
        <v>90</v>
      </c>
      <c r="F19" s="229" t="s">
        <v>35</v>
      </c>
      <c r="G19" s="354" t="s">
        <v>742</v>
      </c>
      <c r="H19" s="212" t="s">
        <v>508</v>
      </c>
    </row>
    <row r="20" spans="1:9" s="333" customFormat="1" ht="13.8" thickBot="1">
      <c r="A20" s="165"/>
      <c r="B20" s="218"/>
      <c r="C20" s="218"/>
      <c r="D20" s="218"/>
      <c r="E20" s="230"/>
      <c r="F20" s="231"/>
      <c r="G20" s="355"/>
      <c r="H20" s="213"/>
      <c r="I20" s="329"/>
    </row>
    <row r="21" spans="1:9" s="333" customFormat="1" ht="13.8" thickBot="1">
      <c r="A21" s="358"/>
      <c r="B21" s="359"/>
      <c r="C21" s="221"/>
      <c r="D21" s="221"/>
      <c r="E21" s="221"/>
      <c r="F21" s="221"/>
      <c r="G21" s="360"/>
      <c r="H21" s="357"/>
      <c r="I21" s="329"/>
    </row>
    <row r="22" spans="1:9" s="333" customFormat="1">
      <c r="A22" s="163" t="s">
        <v>584</v>
      </c>
      <c r="B22" s="160" t="s">
        <v>82</v>
      </c>
      <c r="C22" s="226" t="s">
        <v>33</v>
      </c>
      <c r="D22" s="160" t="s">
        <v>34</v>
      </c>
      <c r="E22" s="226" t="s">
        <v>35</v>
      </c>
      <c r="F22" s="232"/>
      <c r="G22" s="309">
        <v>6.9978000000000016</v>
      </c>
      <c r="H22" s="211" t="s">
        <v>585</v>
      </c>
      <c r="I22" s="329"/>
    </row>
    <row r="23" spans="1:9" s="333" customFormat="1">
      <c r="A23" s="216" t="s">
        <v>586</v>
      </c>
      <c r="B23" s="217" t="s">
        <v>82</v>
      </c>
      <c r="C23" s="217" t="s">
        <v>33</v>
      </c>
      <c r="D23" s="217" t="s">
        <v>34</v>
      </c>
      <c r="E23" s="228" t="s">
        <v>50</v>
      </c>
      <c r="F23" s="228"/>
      <c r="G23" s="240">
        <v>8.0464000000000002</v>
      </c>
      <c r="H23" s="200" t="s">
        <v>585</v>
      </c>
      <c r="I23" s="329"/>
    </row>
    <row r="24" spans="1:9" ht="13.8" thickBot="1">
      <c r="A24" s="161" t="s">
        <v>587</v>
      </c>
      <c r="B24" s="220" t="s">
        <v>82</v>
      </c>
      <c r="C24" s="220" t="s">
        <v>33</v>
      </c>
      <c r="D24" s="220" t="s">
        <v>34</v>
      </c>
      <c r="E24" s="233" t="s">
        <v>50</v>
      </c>
      <c r="F24" s="234" t="s">
        <v>98</v>
      </c>
      <c r="G24" s="241" t="s">
        <v>582</v>
      </c>
      <c r="H24" s="193" t="s">
        <v>507</v>
      </c>
    </row>
    <row r="25" spans="1:9" ht="13.8" thickBot="1">
      <c r="A25" s="166"/>
      <c r="B25" s="167"/>
      <c r="C25" s="221"/>
      <c r="D25" s="221"/>
      <c r="E25" s="221"/>
      <c r="F25" s="221"/>
      <c r="G25" s="314"/>
      <c r="H25" s="199"/>
    </row>
    <row r="26" spans="1:9">
      <c r="A26" s="179" t="s">
        <v>588</v>
      </c>
      <c r="B26" s="169" t="s">
        <v>143</v>
      </c>
      <c r="C26" s="169" t="s">
        <v>33</v>
      </c>
      <c r="D26" s="169" t="s">
        <v>34</v>
      </c>
      <c r="E26" s="169" t="s">
        <v>35</v>
      </c>
      <c r="F26" s="169"/>
      <c r="G26" s="311" t="s">
        <v>582</v>
      </c>
      <c r="H26" s="194" t="s">
        <v>582</v>
      </c>
    </row>
    <row r="27" spans="1:9">
      <c r="A27" s="170" t="s">
        <v>589</v>
      </c>
      <c r="B27" s="171" t="s">
        <v>143</v>
      </c>
      <c r="C27" s="171" t="s">
        <v>33</v>
      </c>
      <c r="D27" s="171" t="s">
        <v>34</v>
      </c>
      <c r="E27" s="171" t="s">
        <v>50</v>
      </c>
      <c r="F27" s="171"/>
      <c r="G27" s="239" t="s">
        <v>582</v>
      </c>
      <c r="H27" s="200" t="s">
        <v>582</v>
      </c>
    </row>
    <row r="28" spans="1:9">
      <c r="A28" s="170" t="s">
        <v>590</v>
      </c>
      <c r="B28" s="171" t="s">
        <v>143</v>
      </c>
      <c r="C28" s="171" t="s">
        <v>33</v>
      </c>
      <c r="D28" s="171" t="s">
        <v>34</v>
      </c>
      <c r="E28" s="171" t="s">
        <v>64</v>
      </c>
      <c r="F28" s="171"/>
      <c r="G28" s="239" t="s">
        <v>582</v>
      </c>
      <c r="H28" s="200" t="s">
        <v>582</v>
      </c>
    </row>
    <row r="29" spans="1:9">
      <c r="A29" s="170" t="s">
        <v>591</v>
      </c>
      <c r="B29" s="171" t="s">
        <v>143</v>
      </c>
      <c r="C29" s="171" t="s">
        <v>33</v>
      </c>
      <c r="D29" s="171" t="s">
        <v>34</v>
      </c>
      <c r="E29" s="171" t="s">
        <v>74</v>
      </c>
      <c r="F29" s="171"/>
      <c r="G29" s="239" t="s">
        <v>582</v>
      </c>
      <c r="H29" s="200" t="s">
        <v>582</v>
      </c>
    </row>
    <row r="30" spans="1:9">
      <c r="A30" s="170" t="s">
        <v>592</v>
      </c>
      <c r="B30" s="171" t="s">
        <v>143</v>
      </c>
      <c r="C30" s="171" t="s">
        <v>33</v>
      </c>
      <c r="D30" s="171" t="s">
        <v>34</v>
      </c>
      <c r="E30" s="171" t="s">
        <v>509</v>
      </c>
      <c r="F30" s="171"/>
      <c r="G30" s="239" t="s">
        <v>582</v>
      </c>
      <c r="H30" s="200" t="s">
        <v>582</v>
      </c>
    </row>
    <row r="31" spans="1:9" ht="13.8" thickBot="1">
      <c r="A31" s="222" t="s">
        <v>593</v>
      </c>
      <c r="B31" s="220" t="s">
        <v>143</v>
      </c>
      <c r="C31" s="220" t="s">
        <v>33</v>
      </c>
      <c r="D31" s="220" t="s">
        <v>34</v>
      </c>
      <c r="E31" s="233" t="s">
        <v>510</v>
      </c>
      <c r="F31" s="233"/>
      <c r="G31" s="356" t="s">
        <v>582</v>
      </c>
      <c r="H31" s="197" t="s">
        <v>582</v>
      </c>
    </row>
    <row r="32" spans="1:9" ht="13.8" thickBot="1">
      <c r="A32" s="166"/>
      <c r="B32" s="167"/>
      <c r="C32" s="221"/>
      <c r="D32" s="221"/>
      <c r="E32" s="221"/>
      <c r="F32" s="221"/>
      <c r="G32" s="314"/>
      <c r="H32" s="199"/>
    </row>
    <row r="33" spans="1:8">
      <c r="A33" s="321" t="s">
        <v>594</v>
      </c>
      <c r="B33" s="169" t="s">
        <v>143</v>
      </c>
      <c r="C33" s="169" t="s">
        <v>33</v>
      </c>
      <c r="D33" s="169" t="s">
        <v>34</v>
      </c>
      <c r="E33" s="169" t="s">
        <v>83</v>
      </c>
      <c r="F33" s="172" t="s">
        <v>35</v>
      </c>
      <c r="G33" s="311">
        <v>53.767500000000005</v>
      </c>
      <c r="H33" s="194" t="s">
        <v>595</v>
      </c>
    </row>
    <row r="34" spans="1:8">
      <c r="A34" s="173" t="s">
        <v>596</v>
      </c>
      <c r="B34" s="171" t="s">
        <v>143</v>
      </c>
      <c r="C34" s="171" t="s">
        <v>33</v>
      </c>
      <c r="D34" s="171" t="s">
        <v>34</v>
      </c>
      <c r="E34" s="171" t="s">
        <v>83</v>
      </c>
      <c r="F34" s="174" t="s">
        <v>50</v>
      </c>
      <c r="G34" s="239">
        <v>83.641900000000007</v>
      </c>
      <c r="H34" s="214" t="s">
        <v>595</v>
      </c>
    </row>
    <row r="35" spans="1:8">
      <c r="A35" s="173" t="s">
        <v>634</v>
      </c>
      <c r="B35" s="171" t="s">
        <v>143</v>
      </c>
      <c r="C35" s="171" t="s">
        <v>33</v>
      </c>
      <c r="D35" s="171" t="s">
        <v>34</v>
      </c>
      <c r="E35" s="171" t="s">
        <v>83</v>
      </c>
      <c r="F35" s="174" t="s">
        <v>509</v>
      </c>
      <c r="G35" s="312" t="s">
        <v>597</v>
      </c>
      <c r="H35" s="200" t="s">
        <v>62</v>
      </c>
    </row>
    <row r="36" spans="1:8">
      <c r="A36" s="173" t="s">
        <v>743</v>
      </c>
      <c r="B36" s="171" t="s">
        <v>143</v>
      </c>
      <c r="C36" s="171" t="s">
        <v>33</v>
      </c>
      <c r="D36" s="171" t="s">
        <v>34</v>
      </c>
      <c r="E36" s="171" t="s">
        <v>83</v>
      </c>
      <c r="F36" s="174" t="s">
        <v>510</v>
      </c>
      <c r="G36" s="239">
        <v>754.88499999999999</v>
      </c>
      <c r="H36" s="214" t="s">
        <v>62</v>
      </c>
    </row>
    <row r="37" spans="1:8">
      <c r="A37" s="173" t="s">
        <v>744</v>
      </c>
      <c r="B37" s="171" t="s">
        <v>143</v>
      </c>
      <c r="C37" s="171" t="s">
        <v>33</v>
      </c>
      <c r="D37" s="171" t="s">
        <v>34</v>
      </c>
      <c r="E37" s="171" t="s">
        <v>98</v>
      </c>
      <c r="F37" s="174" t="s">
        <v>35</v>
      </c>
      <c r="G37" s="312">
        <v>6450.5485000000008</v>
      </c>
      <c r="H37" s="200" t="s">
        <v>62</v>
      </c>
    </row>
    <row r="38" spans="1:8" ht="13.8" thickBot="1">
      <c r="A38" s="170" t="s">
        <v>599</v>
      </c>
      <c r="B38" s="171" t="s">
        <v>143</v>
      </c>
      <c r="C38" s="171" t="s">
        <v>33</v>
      </c>
      <c r="D38" s="171" t="s">
        <v>34</v>
      </c>
      <c r="E38" s="171" t="s">
        <v>83</v>
      </c>
      <c r="F38" s="175" t="s">
        <v>90</v>
      </c>
      <c r="G38" s="392">
        <v>117.15430000000001</v>
      </c>
      <c r="H38" s="196" t="s">
        <v>62</v>
      </c>
    </row>
    <row r="39" spans="1:8" ht="13.8" thickBot="1">
      <c r="A39" s="166"/>
      <c r="B39" s="167"/>
      <c r="C39" s="221"/>
      <c r="D39" s="221"/>
      <c r="E39" s="221"/>
      <c r="F39" s="221"/>
      <c r="G39" s="314"/>
      <c r="H39" s="199"/>
    </row>
    <row r="40" spans="1:8">
      <c r="A40" s="334" t="s">
        <v>600</v>
      </c>
      <c r="B40" s="160" t="s">
        <v>32</v>
      </c>
      <c r="C40" s="169" t="s">
        <v>33</v>
      </c>
      <c r="D40" s="169" t="s">
        <v>34</v>
      </c>
      <c r="E40" s="235"/>
      <c r="F40" s="224"/>
      <c r="G40" s="311" t="s">
        <v>597</v>
      </c>
      <c r="H40" s="198" t="s">
        <v>62</v>
      </c>
    </row>
    <row r="41" spans="1:8" ht="13.8" thickBot="1">
      <c r="A41" s="335" t="s">
        <v>601</v>
      </c>
      <c r="B41" s="162" t="s">
        <v>32</v>
      </c>
      <c r="C41" s="227" t="s">
        <v>33</v>
      </c>
      <c r="D41" s="227" t="s">
        <v>34</v>
      </c>
      <c r="E41" s="234" t="s">
        <v>98</v>
      </c>
      <c r="F41" s="223"/>
      <c r="G41" s="313" t="s">
        <v>597</v>
      </c>
      <c r="H41" s="197" t="s">
        <v>507</v>
      </c>
    </row>
    <row r="42" spans="1:8" ht="13.8" thickBot="1">
      <c r="A42" s="166"/>
      <c r="B42" s="167"/>
      <c r="C42" s="221"/>
      <c r="D42" s="221"/>
      <c r="E42" s="221"/>
      <c r="F42" s="221"/>
      <c r="G42" s="314"/>
      <c r="H42" s="199"/>
    </row>
    <row r="43" spans="1:8">
      <c r="A43" s="336" t="s">
        <v>602</v>
      </c>
      <c r="B43" s="337" t="s">
        <v>73</v>
      </c>
      <c r="C43" s="337" t="s">
        <v>33</v>
      </c>
      <c r="D43" s="337" t="s">
        <v>34</v>
      </c>
      <c r="E43" s="337" t="s">
        <v>35</v>
      </c>
      <c r="F43" s="337"/>
      <c r="G43" s="311">
        <v>26.889099999999999</v>
      </c>
      <c r="H43" s="198" t="s">
        <v>585</v>
      </c>
    </row>
    <row r="44" spans="1:8">
      <c r="A44" s="338" t="s">
        <v>603</v>
      </c>
      <c r="B44" s="339" t="s">
        <v>73</v>
      </c>
      <c r="C44" s="339" t="s">
        <v>33</v>
      </c>
      <c r="D44" s="339" t="s">
        <v>34</v>
      </c>
      <c r="E44" s="339" t="s">
        <v>35</v>
      </c>
      <c r="F44" s="176" t="s">
        <v>98</v>
      </c>
      <c r="G44" s="239" t="s">
        <v>597</v>
      </c>
      <c r="H44" s="200" t="s">
        <v>507</v>
      </c>
    </row>
    <row r="45" spans="1:8">
      <c r="A45" s="340" t="s">
        <v>604</v>
      </c>
      <c r="B45" s="341" t="s">
        <v>73</v>
      </c>
      <c r="C45" s="341" t="s">
        <v>33</v>
      </c>
      <c r="D45" s="341" t="s">
        <v>34</v>
      </c>
      <c r="E45" s="341" t="s">
        <v>50</v>
      </c>
      <c r="F45" s="341"/>
      <c r="G45" s="393">
        <v>41.826300000000003</v>
      </c>
      <c r="H45" s="215" t="s">
        <v>585</v>
      </c>
    </row>
    <row r="46" spans="1:8">
      <c r="A46" s="338" t="s">
        <v>605</v>
      </c>
      <c r="B46" s="339" t="s">
        <v>73</v>
      </c>
      <c r="C46" s="339" t="s">
        <v>33</v>
      </c>
      <c r="D46" s="339" t="s">
        <v>34</v>
      </c>
      <c r="E46" s="339" t="s">
        <v>50</v>
      </c>
      <c r="F46" s="176" t="s">
        <v>98</v>
      </c>
      <c r="G46" s="239" t="s">
        <v>597</v>
      </c>
      <c r="H46" s="200" t="s">
        <v>507</v>
      </c>
    </row>
    <row r="47" spans="1:8">
      <c r="A47" s="338" t="s">
        <v>606</v>
      </c>
      <c r="B47" s="339" t="s">
        <v>97</v>
      </c>
      <c r="C47" s="339" t="s">
        <v>33</v>
      </c>
      <c r="D47" s="339" t="s">
        <v>34</v>
      </c>
      <c r="E47" s="339" t="s">
        <v>35</v>
      </c>
      <c r="F47" s="339"/>
      <c r="G47" s="394">
        <v>26.889099999999999</v>
      </c>
      <c r="H47" s="200" t="s">
        <v>585</v>
      </c>
    </row>
    <row r="48" spans="1:8">
      <c r="A48" s="342" t="s">
        <v>607</v>
      </c>
      <c r="B48" s="343" t="s">
        <v>97</v>
      </c>
      <c r="C48" s="343" t="s">
        <v>33</v>
      </c>
      <c r="D48" s="339" t="s">
        <v>34</v>
      </c>
      <c r="E48" s="343" t="s">
        <v>35</v>
      </c>
      <c r="F48" s="177" t="s">
        <v>98</v>
      </c>
      <c r="G48" s="239" t="s">
        <v>597</v>
      </c>
      <c r="H48" s="196" t="s">
        <v>507</v>
      </c>
    </row>
    <row r="49" spans="1:15">
      <c r="A49" s="338" t="s">
        <v>608</v>
      </c>
      <c r="B49" s="339" t="s">
        <v>97</v>
      </c>
      <c r="C49" s="339" t="s">
        <v>33</v>
      </c>
      <c r="D49" s="339" t="s">
        <v>34</v>
      </c>
      <c r="E49" s="339" t="s">
        <v>50</v>
      </c>
      <c r="F49" s="339"/>
      <c r="G49" s="393">
        <v>41.826300000000003</v>
      </c>
      <c r="H49" s="200" t="s">
        <v>585</v>
      </c>
    </row>
    <row r="50" spans="1:15" ht="13.8" thickBot="1">
      <c r="A50" s="344" t="s">
        <v>609</v>
      </c>
      <c r="B50" s="345" t="s">
        <v>97</v>
      </c>
      <c r="C50" s="345" t="s">
        <v>33</v>
      </c>
      <c r="D50" s="345" t="s">
        <v>34</v>
      </c>
      <c r="E50" s="345" t="s">
        <v>50</v>
      </c>
      <c r="F50" s="178" t="s">
        <v>98</v>
      </c>
      <c r="G50" s="241" t="s">
        <v>597</v>
      </c>
      <c r="H50" s="197" t="s">
        <v>507</v>
      </c>
    </row>
    <row r="51" spans="1:15" ht="13.8" thickBot="1">
      <c r="A51" s="166"/>
      <c r="B51" s="167"/>
      <c r="C51" s="221"/>
      <c r="D51" s="221"/>
      <c r="E51" s="221"/>
      <c r="F51" s="221"/>
      <c r="G51" s="314"/>
      <c r="H51" s="199"/>
    </row>
    <row r="52" spans="1:15">
      <c r="A52" s="179" t="s">
        <v>745</v>
      </c>
      <c r="B52" s="169" t="s">
        <v>137</v>
      </c>
      <c r="C52" s="169" t="s">
        <v>33</v>
      </c>
      <c r="D52" s="169" t="s">
        <v>34</v>
      </c>
      <c r="E52" s="169" t="s">
        <v>35</v>
      </c>
      <c r="F52" s="169"/>
      <c r="G52" s="309">
        <v>4.6651999999999996</v>
      </c>
      <c r="H52" s="194" t="s">
        <v>585</v>
      </c>
    </row>
    <row r="53" spans="1:15">
      <c r="A53" s="170" t="s">
        <v>746</v>
      </c>
      <c r="B53" s="171" t="s">
        <v>137</v>
      </c>
      <c r="C53" s="171" t="s">
        <v>33</v>
      </c>
      <c r="D53" s="171" t="s">
        <v>34</v>
      </c>
      <c r="E53" s="171" t="s">
        <v>50</v>
      </c>
      <c r="F53" s="171"/>
      <c r="G53" s="240">
        <v>5.2323000000000004</v>
      </c>
      <c r="H53" s="200" t="s">
        <v>585</v>
      </c>
    </row>
    <row r="54" spans="1:15">
      <c r="A54" s="170" t="s">
        <v>747</v>
      </c>
      <c r="B54" s="171" t="s">
        <v>137</v>
      </c>
      <c r="C54" s="171" t="s">
        <v>33</v>
      </c>
      <c r="D54" s="171" t="s">
        <v>34</v>
      </c>
      <c r="E54" s="171" t="s">
        <v>64</v>
      </c>
      <c r="F54" s="171"/>
      <c r="G54" s="240">
        <v>6.0241000000000007</v>
      </c>
      <c r="H54" s="200" t="s">
        <v>585</v>
      </c>
    </row>
    <row r="55" spans="1:15">
      <c r="A55" s="170" t="s">
        <v>748</v>
      </c>
      <c r="B55" s="171" t="s">
        <v>137</v>
      </c>
      <c r="C55" s="171" t="s">
        <v>33</v>
      </c>
      <c r="D55" s="171" t="s">
        <v>34</v>
      </c>
      <c r="E55" s="171" t="s">
        <v>74</v>
      </c>
      <c r="F55" s="171"/>
      <c r="G55" s="240">
        <v>7.3402000000000012</v>
      </c>
      <c r="H55" s="200" t="s">
        <v>585</v>
      </c>
    </row>
    <row r="56" spans="1:15">
      <c r="A56" s="170" t="s">
        <v>749</v>
      </c>
      <c r="B56" s="171" t="s">
        <v>137</v>
      </c>
      <c r="C56" s="171" t="s">
        <v>33</v>
      </c>
      <c r="D56" s="171" t="s">
        <v>34</v>
      </c>
      <c r="E56" s="171" t="s">
        <v>509</v>
      </c>
      <c r="F56" s="171"/>
      <c r="G56" s="240">
        <v>9.2126999999999999</v>
      </c>
      <c r="H56" s="200" t="s">
        <v>585</v>
      </c>
    </row>
    <row r="57" spans="1:15">
      <c r="A57" s="170" t="s">
        <v>610</v>
      </c>
      <c r="B57" s="171" t="s">
        <v>137</v>
      </c>
      <c r="C57" s="171" t="s">
        <v>33</v>
      </c>
      <c r="D57" s="171" t="s">
        <v>34</v>
      </c>
      <c r="E57" s="171" t="s">
        <v>510</v>
      </c>
      <c r="F57" s="171"/>
      <c r="G57" s="240" t="s">
        <v>597</v>
      </c>
      <c r="H57" s="200" t="s">
        <v>585</v>
      </c>
    </row>
    <row r="58" spans="1:15">
      <c r="A58" s="170" t="s">
        <v>611</v>
      </c>
      <c r="B58" s="171" t="s">
        <v>137</v>
      </c>
      <c r="C58" s="171" t="s">
        <v>33</v>
      </c>
      <c r="D58" s="171" t="s">
        <v>34</v>
      </c>
      <c r="E58" s="171" t="s">
        <v>510</v>
      </c>
      <c r="F58" s="171" t="s">
        <v>98</v>
      </c>
      <c r="G58" s="240" t="s">
        <v>597</v>
      </c>
      <c r="H58" s="200" t="s">
        <v>507</v>
      </c>
    </row>
    <row r="59" spans="1:15">
      <c r="A59" s="170" t="s">
        <v>559</v>
      </c>
      <c r="B59" s="171" t="s">
        <v>137</v>
      </c>
      <c r="C59" s="171" t="s">
        <v>33</v>
      </c>
      <c r="D59" s="171" t="s">
        <v>34</v>
      </c>
      <c r="E59" s="171" t="s">
        <v>83</v>
      </c>
      <c r="F59" s="171"/>
      <c r="G59" s="240" t="s">
        <v>597</v>
      </c>
      <c r="H59" s="200" t="s">
        <v>585</v>
      </c>
    </row>
    <row r="60" spans="1:15" ht="13.8" thickBot="1">
      <c r="A60" s="180" t="s">
        <v>695</v>
      </c>
      <c r="B60" s="181" t="s">
        <v>137</v>
      </c>
      <c r="C60" s="181" t="s">
        <v>33</v>
      </c>
      <c r="D60" s="181" t="s">
        <v>34</v>
      </c>
      <c r="E60" s="181" t="s">
        <v>83</v>
      </c>
      <c r="F60" s="181" t="s">
        <v>35</v>
      </c>
      <c r="G60" s="242" t="s">
        <v>597</v>
      </c>
      <c r="H60" s="213" t="s">
        <v>585</v>
      </c>
    </row>
    <row r="61" spans="1:15" ht="13.8" thickBot="1">
      <c r="A61" s="166"/>
      <c r="B61" s="167"/>
      <c r="C61" s="221"/>
      <c r="D61" s="221"/>
      <c r="E61" s="221"/>
      <c r="F61" s="221"/>
      <c r="G61" s="314"/>
      <c r="H61" s="199"/>
    </row>
    <row r="62" spans="1:15">
      <c r="A62" s="179" t="s">
        <v>750</v>
      </c>
      <c r="B62" s="169" t="s">
        <v>104</v>
      </c>
      <c r="C62" s="169" t="s">
        <v>33</v>
      </c>
      <c r="D62" s="169" t="s">
        <v>34</v>
      </c>
      <c r="E62" s="169" t="s">
        <v>35</v>
      </c>
      <c r="F62" s="169"/>
      <c r="G62" s="309">
        <v>5.2323000000000004</v>
      </c>
      <c r="H62" s="194" t="s">
        <v>585</v>
      </c>
    </row>
    <row r="63" spans="1:15">
      <c r="A63" s="170" t="s">
        <v>751</v>
      </c>
      <c r="B63" s="171" t="s">
        <v>104</v>
      </c>
      <c r="C63" s="171" t="s">
        <v>33</v>
      </c>
      <c r="D63" s="171" t="s">
        <v>34</v>
      </c>
      <c r="E63" s="171" t="s">
        <v>50</v>
      </c>
      <c r="F63" s="171"/>
      <c r="G63" s="240">
        <v>7.3937000000000008</v>
      </c>
      <c r="H63" s="200" t="s">
        <v>585</v>
      </c>
      <c r="O63" s="346"/>
    </row>
    <row r="64" spans="1:15">
      <c r="A64" s="170" t="s">
        <v>612</v>
      </c>
      <c r="B64" s="182" t="s">
        <v>104</v>
      </c>
      <c r="C64" s="182" t="s">
        <v>33</v>
      </c>
      <c r="D64" s="182" t="s">
        <v>34</v>
      </c>
      <c r="E64" s="182" t="s">
        <v>64</v>
      </c>
      <c r="F64" s="182"/>
      <c r="G64" s="273" t="s">
        <v>597</v>
      </c>
      <c r="H64" s="200" t="s">
        <v>585</v>
      </c>
      <c r="O64" s="17"/>
    </row>
    <row r="65" spans="1:9">
      <c r="A65" s="170" t="s">
        <v>613</v>
      </c>
      <c r="B65" s="182" t="s">
        <v>104</v>
      </c>
      <c r="C65" s="182" t="s">
        <v>33</v>
      </c>
      <c r="D65" s="182" t="s">
        <v>34</v>
      </c>
      <c r="E65" s="182" t="s">
        <v>64</v>
      </c>
      <c r="F65" s="182" t="s">
        <v>98</v>
      </c>
      <c r="G65" s="240" t="s">
        <v>597</v>
      </c>
      <c r="H65" s="200" t="s">
        <v>507</v>
      </c>
    </row>
    <row r="66" spans="1:9">
      <c r="A66" s="170" t="s">
        <v>564</v>
      </c>
      <c r="B66" s="182" t="s">
        <v>104</v>
      </c>
      <c r="C66" s="182" t="s">
        <v>33</v>
      </c>
      <c r="D66" s="182" t="s">
        <v>34</v>
      </c>
      <c r="E66" s="182" t="s">
        <v>74</v>
      </c>
      <c r="F66" s="182"/>
      <c r="G66" s="240" t="s">
        <v>597</v>
      </c>
      <c r="H66" s="200" t="s">
        <v>585</v>
      </c>
    </row>
    <row r="67" spans="1:9" s="332" customFormat="1" ht="13.8" thickBot="1">
      <c r="A67" s="180" t="s">
        <v>696</v>
      </c>
      <c r="B67" s="183" t="s">
        <v>104</v>
      </c>
      <c r="C67" s="183" t="s">
        <v>33</v>
      </c>
      <c r="D67" s="183" t="s">
        <v>34</v>
      </c>
      <c r="E67" s="183" t="s">
        <v>74</v>
      </c>
      <c r="F67" s="183" t="s">
        <v>35</v>
      </c>
      <c r="G67" s="242" t="s">
        <v>597</v>
      </c>
      <c r="H67" s="213" t="s">
        <v>585</v>
      </c>
      <c r="I67" s="26"/>
    </row>
    <row r="68" spans="1:9" ht="13.8" thickBot="1">
      <c r="A68" s="166"/>
      <c r="B68" s="167"/>
      <c r="C68" s="221"/>
      <c r="D68" s="221"/>
      <c r="E68" s="221"/>
      <c r="F68" s="221"/>
      <c r="G68" s="314"/>
      <c r="H68" s="199"/>
    </row>
    <row r="69" spans="1:9">
      <c r="A69" s="179" t="s">
        <v>108</v>
      </c>
      <c r="B69" s="169" t="s">
        <v>128</v>
      </c>
      <c r="C69" s="169" t="s">
        <v>33</v>
      </c>
      <c r="D69" s="169" t="s">
        <v>34</v>
      </c>
      <c r="E69" s="169" t="s">
        <v>35</v>
      </c>
      <c r="F69" s="169"/>
      <c r="G69" s="309">
        <v>2.8997000000000002</v>
      </c>
      <c r="H69" s="198" t="s">
        <v>585</v>
      </c>
    </row>
    <row r="70" spans="1:9">
      <c r="A70" s="170" t="s">
        <v>614</v>
      </c>
      <c r="B70" s="182" t="s">
        <v>128</v>
      </c>
      <c r="C70" s="182" t="s">
        <v>33</v>
      </c>
      <c r="D70" s="182" t="s">
        <v>34</v>
      </c>
      <c r="E70" s="182" t="s">
        <v>50</v>
      </c>
      <c r="F70" s="236"/>
      <c r="G70" s="273">
        <v>4.6651999999999996</v>
      </c>
      <c r="H70" s="200" t="s">
        <v>585</v>
      </c>
    </row>
    <row r="71" spans="1:9" ht="13.8" thickBot="1">
      <c r="A71" s="180" t="s">
        <v>615</v>
      </c>
      <c r="B71" s="183" t="s">
        <v>128</v>
      </c>
      <c r="C71" s="183" t="s">
        <v>33</v>
      </c>
      <c r="D71" s="183" t="s">
        <v>34</v>
      </c>
      <c r="E71" s="183" t="s">
        <v>50</v>
      </c>
      <c r="F71" s="183" t="s">
        <v>98</v>
      </c>
      <c r="G71" s="241" t="s">
        <v>597</v>
      </c>
      <c r="H71" s="197" t="s">
        <v>507</v>
      </c>
    </row>
    <row r="72" spans="1:9" ht="13.8" thickBot="1">
      <c r="A72" s="166"/>
      <c r="B72" s="167"/>
      <c r="C72" s="221"/>
      <c r="D72" s="221"/>
      <c r="E72" s="221"/>
      <c r="F72" s="221"/>
      <c r="G72" s="314"/>
      <c r="H72" s="199"/>
    </row>
    <row r="73" spans="1:9" ht="13.8" thickBot="1">
      <c r="A73" s="322" t="s">
        <v>616</v>
      </c>
      <c r="B73" s="323" t="s">
        <v>63</v>
      </c>
      <c r="C73" s="323" t="s">
        <v>33</v>
      </c>
      <c r="D73" s="323" t="s">
        <v>34</v>
      </c>
      <c r="E73" s="323" t="s">
        <v>35</v>
      </c>
      <c r="F73" s="323"/>
      <c r="G73" s="391">
        <v>7.789600000000001</v>
      </c>
      <c r="H73" s="324" t="s">
        <v>585</v>
      </c>
    </row>
    <row r="74" spans="1:9" ht="13.8" thickBot="1">
      <c r="A74" s="166"/>
      <c r="B74" s="167"/>
      <c r="C74" s="221"/>
      <c r="D74" s="221"/>
      <c r="E74" s="221"/>
      <c r="F74" s="221"/>
      <c r="G74" s="314"/>
      <c r="H74" s="199"/>
    </row>
    <row r="75" spans="1:9">
      <c r="A75" s="179" t="s">
        <v>617</v>
      </c>
      <c r="B75" s="169" t="s">
        <v>121</v>
      </c>
      <c r="C75" s="169" t="s">
        <v>33</v>
      </c>
      <c r="D75" s="169" t="s">
        <v>34</v>
      </c>
      <c r="E75" s="237"/>
      <c r="F75" s="237"/>
      <c r="G75" s="315" t="s">
        <v>597</v>
      </c>
      <c r="H75" s="316" t="s">
        <v>62</v>
      </c>
    </row>
    <row r="76" spans="1:9">
      <c r="A76" s="168" t="s">
        <v>618</v>
      </c>
      <c r="B76" s="184" t="s">
        <v>121</v>
      </c>
      <c r="C76" s="184" t="s">
        <v>33</v>
      </c>
      <c r="D76" s="184" t="s">
        <v>34</v>
      </c>
      <c r="E76" s="236" t="s">
        <v>98</v>
      </c>
      <c r="F76" s="236"/>
      <c r="G76" s="312" t="s">
        <v>597</v>
      </c>
      <c r="H76" s="195" t="s">
        <v>507</v>
      </c>
    </row>
    <row r="77" spans="1:9">
      <c r="A77" s="170" t="s">
        <v>619</v>
      </c>
      <c r="B77" s="171" t="s">
        <v>121</v>
      </c>
      <c r="C77" s="171" t="s">
        <v>33</v>
      </c>
      <c r="D77" s="171" t="s">
        <v>34</v>
      </c>
      <c r="E77" s="182" t="s">
        <v>35</v>
      </c>
      <c r="F77" s="182"/>
      <c r="G77" s="310" t="s">
        <v>597</v>
      </c>
      <c r="H77" s="195" t="s">
        <v>62</v>
      </c>
    </row>
    <row r="78" spans="1:9">
      <c r="A78" s="170" t="s">
        <v>620</v>
      </c>
      <c r="B78" s="171" t="s">
        <v>121</v>
      </c>
      <c r="C78" s="171" t="s">
        <v>33</v>
      </c>
      <c r="D78" s="171" t="s">
        <v>34</v>
      </c>
      <c r="E78" s="182" t="s">
        <v>35</v>
      </c>
      <c r="F78" s="182" t="s">
        <v>98</v>
      </c>
      <c r="G78" s="310" t="s">
        <v>597</v>
      </c>
      <c r="H78" s="195" t="s">
        <v>507</v>
      </c>
    </row>
    <row r="79" spans="1:9">
      <c r="A79" s="170" t="s">
        <v>621</v>
      </c>
      <c r="B79" s="171" t="s">
        <v>121</v>
      </c>
      <c r="C79" s="171" t="s">
        <v>33</v>
      </c>
      <c r="D79" s="171" t="s">
        <v>34</v>
      </c>
      <c r="E79" s="182" t="s">
        <v>50</v>
      </c>
      <c r="F79" s="182"/>
      <c r="G79" s="310" t="s">
        <v>597</v>
      </c>
      <c r="H79" s="195" t="s">
        <v>62</v>
      </c>
    </row>
    <row r="80" spans="1:9">
      <c r="A80" s="168" t="s">
        <v>622</v>
      </c>
      <c r="B80" s="184" t="s">
        <v>121</v>
      </c>
      <c r="C80" s="184" t="s">
        <v>33</v>
      </c>
      <c r="D80" s="184" t="s">
        <v>34</v>
      </c>
      <c r="E80" s="236" t="s">
        <v>50</v>
      </c>
      <c r="F80" s="236" t="s">
        <v>98</v>
      </c>
      <c r="G80" s="312" t="s">
        <v>597</v>
      </c>
      <c r="H80" s="195" t="s">
        <v>507</v>
      </c>
    </row>
    <row r="81" spans="1:8">
      <c r="A81" s="168" t="s">
        <v>623</v>
      </c>
      <c r="B81" s="184" t="s">
        <v>121</v>
      </c>
      <c r="C81" s="184" t="s">
        <v>33</v>
      </c>
      <c r="D81" s="184" t="s">
        <v>34</v>
      </c>
      <c r="E81" s="236" t="s">
        <v>74</v>
      </c>
      <c r="F81" s="236"/>
      <c r="G81" s="312" t="s">
        <v>597</v>
      </c>
      <c r="H81" s="195" t="s">
        <v>62</v>
      </c>
    </row>
    <row r="82" spans="1:8">
      <c r="A82" s="185" t="s">
        <v>624</v>
      </c>
      <c r="B82" s="186" t="s">
        <v>121</v>
      </c>
      <c r="C82" s="186" t="s">
        <v>33</v>
      </c>
      <c r="D82" s="186" t="s">
        <v>34</v>
      </c>
      <c r="E82" s="238" t="s">
        <v>74</v>
      </c>
      <c r="F82" s="238" t="s">
        <v>98</v>
      </c>
      <c r="G82" s="239" t="s">
        <v>597</v>
      </c>
      <c r="H82" s="195" t="s">
        <v>507</v>
      </c>
    </row>
    <row r="83" spans="1:8">
      <c r="A83" s="347" t="s">
        <v>625</v>
      </c>
      <c r="B83" s="339" t="s">
        <v>149</v>
      </c>
      <c r="C83" s="339" t="s">
        <v>33</v>
      </c>
      <c r="D83" s="339" t="s">
        <v>34</v>
      </c>
      <c r="E83" s="339"/>
      <c r="F83" s="182"/>
      <c r="G83" s="239" t="s">
        <v>597</v>
      </c>
      <c r="H83" s="195" t="s">
        <v>62</v>
      </c>
    </row>
    <row r="84" spans="1:8" ht="13.8" thickBot="1">
      <c r="A84" s="348" t="s">
        <v>626</v>
      </c>
      <c r="B84" s="345" t="s">
        <v>149</v>
      </c>
      <c r="C84" s="345" t="s">
        <v>33</v>
      </c>
      <c r="D84" s="345" t="s">
        <v>34</v>
      </c>
      <c r="E84" s="345" t="s">
        <v>98</v>
      </c>
      <c r="F84" s="328"/>
      <c r="G84" s="313" t="s">
        <v>597</v>
      </c>
      <c r="H84" s="201" t="s">
        <v>507</v>
      </c>
    </row>
    <row r="85" spans="1:8" ht="15" customHeight="1" thickBot="1">
      <c r="A85" s="166"/>
      <c r="B85" s="221"/>
      <c r="C85" s="325"/>
      <c r="D85" s="325"/>
      <c r="E85" s="325"/>
      <c r="F85" s="325"/>
      <c r="G85" s="326"/>
      <c r="H85" s="357"/>
    </row>
    <row r="86" spans="1:8" ht="15" customHeight="1">
      <c r="A86" s="349" t="s">
        <v>45</v>
      </c>
      <c r="B86" s="350" t="s">
        <v>117</v>
      </c>
      <c r="C86" s="350" t="s">
        <v>33</v>
      </c>
      <c r="D86" s="350" t="s">
        <v>34</v>
      </c>
      <c r="E86" s="350"/>
      <c r="F86" s="350"/>
      <c r="G86" s="317" t="s">
        <v>597</v>
      </c>
      <c r="H86" s="187" t="s">
        <v>507</v>
      </c>
    </row>
    <row r="87" spans="1:8" ht="15" customHeight="1">
      <c r="A87" s="347" t="s">
        <v>211</v>
      </c>
      <c r="B87" s="29" t="s">
        <v>117</v>
      </c>
      <c r="C87" s="29" t="s">
        <v>33</v>
      </c>
      <c r="D87" s="29" t="s">
        <v>34</v>
      </c>
      <c r="E87" s="188" t="s">
        <v>98</v>
      </c>
      <c r="F87" s="29"/>
      <c r="G87" s="318" t="s">
        <v>597</v>
      </c>
      <c r="H87" s="189" t="s">
        <v>507</v>
      </c>
    </row>
    <row r="88" spans="1:8" ht="26.4">
      <c r="A88" s="347" t="s">
        <v>213</v>
      </c>
      <c r="B88" s="29" t="s">
        <v>117</v>
      </c>
      <c r="C88" s="29" t="s">
        <v>33</v>
      </c>
      <c r="D88" s="29" t="s">
        <v>34</v>
      </c>
      <c r="E88" s="29" t="s">
        <v>35</v>
      </c>
      <c r="F88" s="29"/>
      <c r="G88" s="318" t="s">
        <v>597</v>
      </c>
      <c r="H88" s="189" t="s">
        <v>507</v>
      </c>
    </row>
    <row r="89" spans="1:8" ht="27" thickBot="1">
      <c r="A89" s="348" t="s">
        <v>215</v>
      </c>
      <c r="B89" s="351" t="s">
        <v>117</v>
      </c>
      <c r="C89" s="351" t="s">
        <v>33</v>
      </c>
      <c r="D89" s="351" t="s">
        <v>34</v>
      </c>
      <c r="E89" s="351" t="s">
        <v>35</v>
      </c>
      <c r="F89" s="190" t="s">
        <v>98</v>
      </c>
      <c r="G89" s="319" t="s">
        <v>597</v>
      </c>
      <c r="H89" s="191" t="s">
        <v>507</v>
      </c>
    </row>
    <row r="90" spans="1:8" ht="13.8" thickBot="1">
      <c r="A90" s="166"/>
      <c r="B90" s="167"/>
      <c r="C90" s="221"/>
      <c r="D90" s="221"/>
      <c r="E90" s="221"/>
      <c r="F90" s="221"/>
      <c r="G90" s="314"/>
      <c r="H90" s="199"/>
    </row>
    <row r="91" spans="1:8" ht="26.4">
      <c r="A91" s="352" t="s">
        <v>631</v>
      </c>
      <c r="B91" s="350" t="s">
        <v>89</v>
      </c>
      <c r="C91" s="350" t="s">
        <v>33</v>
      </c>
      <c r="D91" s="350" t="s">
        <v>34</v>
      </c>
      <c r="E91" s="350"/>
      <c r="F91" s="169"/>
      <c r="G91" s="311" t="s">
        <v>597</v>
      </c>
      <c r="H91" s="202" t="s">
        <v>62</v>
      </c>
    </row>
    <row r="92" spans="1:8" ht="27" thickBot="1">
      <c r="A92" s="353" t="s">
        <v>161</v>
      </c>
      <c r="B92" s="351" t="s">
        <v>89</v>
      </c>
      <c r="C92" s="351" t="s">
        <v>33</v>
      </c>
      <c r="D92" s="351" t="s">
        <v>34</v>
      </c>
      <c r="E92" s="351" t="s">
        <v>98</v>
      </c>
      <c r="F92" s="227"/>
      <c r="G92" s="313" t="s">
        <v>597</v>
      </c>
      <c r="H92" s="203" t="s">
        <v>507</v>
      </c>
    </row>
    <row r="93" spans="1:8" ht="13.8" thickBot="1">
      <c r="A93" s="166"/>
      <c r="B93" s="167"/>
      <c r="C93" s="221"/>
      <c r="D93" s="221"/>
      <c r="E93" s="221"/>
      <c r="F93" s="221"/>
      <c r="G93" s="314"/>
      <c r="H93" s="199"/>
    </row>
    <row r="94" spans="1:8" ht="29.25" customHeight="1" thickBot="1">
      <c r="A94" s="349" t="s">
        <v>632</v>
      </c>
      <c r="B94" s="350" t="s">
        <v>146</v>
      </c>
      <c r="C94" s="350" t="s">
        <v>33</v>
      </c>
      <c r="D94" s="350" t="s">
        <v>34</v>
      </c>
      <c r="E94" s="350"/>
      <c r="F94" s="169"/>
      <c r="G94" s="311" t="s">
        <v>597</v>
      </c>
      <c r="H94" s="202" t="s">
        <v>512</v>
      </c>
    </row>
    <row r="95" spans="1:8" ht="27" thickBot="1">
      <c r="A95" s="348" t="s">
        <v>633</v>
      </c>
      <c r="B95" s="351" t="s">
        <v>146</v>
      </c>
      <c r="C95" s="351" t="s">
        <v>33</v>
      </c>
      <c r="D95" s="351" t="s">
        <v>34</v>
      </c>
      <c r="E95" s="351" t="s">
        <v>98</v>
      </c>
      <c r="F95" s="227"/>
      <c r="G95" s="313" t="s">
        <v>597</v>
      </c>
      <c r="H95" s="203" t="s">
        <v>507</v>
      </c>
    </row>
    <row r="96" spans="1:8" ht="13.8" thickBot="1">
      <c r="A96" s="166"/>
      <c r="B96" s="167"/>
      <c r="C96" s="221"/>
      <c r="D96" s="221"/>
      <c r="E96" s="221"/>
      <c r="F96" s="221"/>
      <c r="G96" s="314"/>
      <c r="H96" s="199"/>
    </row>
    <row r="97" spans="1:8" ht="26.4">
      <c r="A97" s="352" t="s">
        <v>627</v>
      </c>
      <c r="B97" s="337" t="s">
        <v>111</v>
      </c>
      <c r="C97" s="337" t="s">
        <v>33</v>
      </c>
      <c r="D97" s="337" t="s">
        <v>34</v>
      </c>
      <c r="E97" s="337"/>
      <c r="F97" s="169"/>
      <c r="G97" s="311" t="s">
        <v>597</v>
      </c>
      <c r="H97" s="204" t="s">
        <v>62</v>
      </c>
    </row>
    <row r="98" spans="1:8" ht="27" thickBot="1">
      <c r="A98" s="353" t="s">
        <v>628</v>
      </c>
      <c r="B98" s="345" t="s">
        <v>111</v>
      </c>
      <c r="C98" s="345" t="s">
        <v>33</v>
      </c>
      <c r="D98" s="345" t="s">
        <v>34</v>
      </c>
      <c r="E98" s="345" t="s">
        <v>98</v>
      </c>
      <c r="F98" s="227"/>
      <c r="G98" s="313" t="s">
        <v>597</v>
      </c>
      <c r="H98" s="205" t="s">
        <v>507</v>
      </c>
    </row>
    <row r="99" spans="1:8" ht="13.8" thickBot="1">
      <c r="A99" s="166"/>
      <c r="B99" s="167"/>
      <c r="C99" s="221"/>
      <c r="D99" s="221"/>
      <c r="E99" s="221"/>
      <c r="F99" s="221"/>
      <c r="G99" s="314"/>
      <c r="H99" s="199"/>
    </row>
    <row r="100" spans="1:8">
      <c r="A100" s="336" t="s">
        <v>629</v>
      </c>
      <c r="B100" s="337" t="s">
        <v>125</v>
      </c>
      <c r="C100" s="337" t="s">
        <v>33</v>
      </c>
      <c r="D100" s="337" t="s">
        <v>34</v>
      </c>
      <c r="E100" s="337" t="s">
        <v>90</v>
      </c>
      <c r="F100" s="337"/>
      <c r="G100" s="311" t="s">
        <v>597</v>
      </c>
      <c r="H100" s="206" t="s">
        <v>630</v>
      </c>
    </row>
    <row r="101" spans="1:8" ht="13.8" thickBot="1">
      <c r="A101" s="344" t="s">
        <v>752</v>
      </c>
      <c r="B101" s="345" t="s">
        <v>125</v>
      </c>
      <c r="C101" s="345" t="s">
        <v>33</v>
      </c>
      <c r="D101" s="345" t="s">
        <v>34</v>
      </c>
      <c r="E101" s="345" t="s">
        <v>90</v>
      </c>
      <c r="F101" s="345" t="s">
        <v>98</v>
      </c>
      <c r="G101" s="313" t="s">
        <v>597</v>
      </c>
      <c r="H101" s="207" t="s">
        <v>507</v>
      </c>
    </row>
    <row r="102" spans="1:8" ht="13.8" thickBot="1">
      <c r="A102" s="166"/>
      <c r="B102" s="167"/>
      <c r="C102" s="221"/>
      <c r="D102" s="221"/>
      <c r="E102" s="221"/>
      <c r="F102" s="221"/>
      <c r="G102" s="314"/>
      <c r="H102" s="199"/>
    </row>
    <row r="103" spans="1:8">
      <c r="A103" s="349" t="s">
        <v>59</v>
      </c>
      <c r="B103" s="350" t="s">
        <v>134</v>
      </c>
      <c r="C103" s="350" t="s">
        <v>33</v>
      </c>
      <c r="D103" s="350" t="s">
        <v>34</v>
      </c>
      <c r="E103" s="350"/>
      <c r="F103" s="350"/>
      <c r="G103" s="320">
        <v>9.4695</v>
      </c>
      <c r="H103" s="208" t="s">
        <v>75</v>
      </c>
    </row>
    <row r="104" spans="1:8">
      <c r="A104" s="347" t="s">
        <v>264</v>
      </c>
      <c r="B104" s="29" t="s">
        <v>134</v>
      </c>
      <c r="C104" s="29" t="s">
        <v>33</v>
      </c>
      <c r="D104" s="29" t="s">
        <v>34</v>
      </c>
      <c r="E104" s="29" t="s">
        <v>98</v>
      </c>
      <c r="F104" s="29"/>
      <c r="G104" s="239" t="s">
        <v>597</v>
      </c>
      <c r="H104" s="209" t="s">
        <v>507</v>
      </c>
    </row>
    <row r="105" spans="1:8">
      <c r="A105" s="347" t="s">
        <v>59</v>
      </c>
      <c r="B105" s="29" t="s">
        <v>134</v>
      </c>
      <c r="C105" s="29" t="s">
        <v>33</v>
      </c>
      <c r="D105" s="29" t="s">
        <v>34</v>
      </c>
      <c r="E105" s="29" t="s">
        <v>35</v>
      </c>
      <c r="F105" s="29"/>
      <c r="G105" s="239" t="s">
        <v>597</v>
      </c>
      <c r="H105" s="209" t="s">
        <v>511</v>
      </c>
    </row>
    <row r="106" spans="1:8" ht="13.8" thickBot="1">
      <c r="A106" s="348" t="s">
        <v>264</v>
      </c>
      <c r="B106" s="351" t="s">
        <v>134</v>
      </c>
      <c r="C106" s="351" t="s">
        <v>33</v>
      </c>
      <c r="D106" s="351" t="s">
        <v>34</v>
      </c>
      <c r="E106" s="351" t="s">
        <v>35</v>
      </c>
      <c r="F106" s="351" t="s">
        <v>98</v>
      </c>
      <c r="G106" s="313" t="s">
        <v>597</v>
      </c>
      <c r="H106" s="327" t="s">
        <v>507</v>
      </c>
    </row>
  </sheetData>
  <sheetProtection algorithmName="SHA-512" hashValue="rSCnpAfcCLFk9jKzJN9LQ2Xp6n4spxqcFCRVZ3jkRCnW0jtjqKFUDtf31iNSicrEcByd2OleHSvWVX+vQRy41w==" saltValue="ryIgBG5iQoN67ouRZGBJ5g==" spinCount="100000" sheet="1" objects="1" scenarios="1"/>
  <mergeCells count="2">
    <mergeCell ref="C5:F5"/>
    <mergeCell ref="A4:H4"/>
  </mergeCells>
  <pageMargins left="0.2" right="0.2" top="0.75" bottom="0.75" header="0.3" footer="0.3"/>
  <pageSetup scale="71" fitToHeight="0" orientation="landscape" r:id="rId1"/>
  <headerFooter>
    <oddHeader>&amp;C&amp;A</oddHeader>
    <oddFooter>&amp;L&amp;F&amp;C&amp;P of &amp;N&amp;R&amp;D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B2C1B95313BE4D91A8F815747ADC93" ma:contentTypeVersion="12" ma:contentTypeDescription="Create a new document." ma:contentTypeScope="" ma:versionID="ca0a900cf100ce5f8d41ade57bea9a46">
  <xsd:schema xmlns:xsd="http://www.w3.org/2001/XMLSchema" xmlns:xs="http://www.w3.org/2001/XMLSchema" xmlns:p="http://schemas.microsoft.com/office/2006/metadata/properties" xmlns:ns2="13266fb3-1eef-4b04-a29b-c2c83ed4cc19" xmlns:ns3="3456cc69-d3c0-4f34-a83d-2fe3202ca815" targetNamespace="http://schemas.microsoft.com/office/2006/metadata/properties" ma:root="true" ma:fieldsID="c7dcd4922a7bb30d48e5a8db228bcdac" ns2:_="" ns3:_="">
    <xsd:import namespace="13266fb3-1eef-4b04-a29b-c2c83ed4cc19"/>
    <xsd:import namespace="3456cc69-d3c0-4f34-a83d-2fe3202ca8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266fb3-1eef-4b04-a29b-c2c83ed4cc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56cc69-d3c0-4f34-a83d-2fe3202ca81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19B631-7460-446C-BA77-BF2A4E519B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266fb3-1eef-4b04-a29b-c2c83ed4cc19"/>
    <ds:schemaRef ds:uri="3456cc69-d3c0-4f34-a83d-2fe3202ca8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F7E9AB-0492-4CC4-B663-984117C2780B}">
  <ds:schemaRefs>
    <ds:schemaRef ds:uri="http://schemas.microsoft.com/sharepoint/v3/contenttype/forms"/>
  </ds:schemaRefs>
</ds:datastoreItem>
</file>

<file path=customXml/itemProps3.xml><?xml version="1.0" encoding="utf-8"?>
<ds:datastoreItem xmlns:ds="http://schemas.openxmlformats.org/officeDocument/2006/customXml" ds:itemID="{7B8B0D51-7A95-4EF3-B2B7-E24340B00635}">
  <ds:schemaRefs>
    <ds:schemaRef ds:uri="http://schemas.openxmlformats.org/package/2006/metadata/core-properties"/>
    <ds:schemaRef ds:uri="http://purl.org/dc/dcmitype/"/>
    <ds:schemaRef ds:uri="13266fb3-1eef-4b04-a29b-c2c83ed4cc19"/>
    <ds:schemaRef ds:uri="http://schemas.microsoft.com/office/2006/documentManagement/types"/>
    <ds:schemaRef ds:uri="http://purl.org/dc/elements/1.1/"/>
    <ds:schemaRef ds:uri="http://schemas.microsoft.com/office/2006/metadata/properties"/>
    <ds:schemaRef ds:uri="3456cc69-d3c0-4f34-a83d-2fe3202ca815"/>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Drop-downs</vt:lpstr>
      <vt:lpstr>Log of Changes</vt:lpstr>
      <vt:lpstr>Instructions</vt:lpstr>
      <vt:lpstr>Reference Documentation --&gt;</vt:lpstr>
      <vt:lpstr>Trad'l Budget Request Template</vt:lpstr>
      <vt:lpstr>PDMS Budget Request Template</vt:lpstr>
      <vt:lpstr>DD Service Definitions WY21-26</vt:lpstr>
      <vt:lpstr>ABD Service Definitions WY21-26</vt:lpstr>
      <vt:lpstr>DD Waiver Rate Effective 1-1-24</vt:lpstr>
      <vt:lpstr>ABD WaiverRate Effective 1-1-24</vt:lpstr>
      <vt:lpstr>'ABD Service Definitions WY21-26'!Print_Titles</vt:lpstr>
      <vt:lpstr>'DD Service Definitions WY21-26'!Print_Titles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2022-05-09T18:26:53Z</dcterms:created>
  <dcterms:modified xsi:type="dcterms:W3CDTF">2024-01-09T19:26:39Z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0x010100F6B2C1B95313BE4D91A8F815747ADC93</vt:lpwstr>
  </property>
</Properties>
</file>